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455" windowHeight="8715"/>
  </bookViews>
  <sheets>
    <sheet name="Consolidación (Exp) (25)" sheetId="2" r:id="rId1"/>
  </sheets>
  <externalReferences>
    <externalReference r:id="rId2"/>
    <externalReference r:id="rId3"/>
  </externalReferences>
  <definedNames>
    <definedName name="fERIAL">[1]Ayto_2004!$A$1:$F$56</definedName>
    <definedName name="RUN_RegModCredito" localSheetId="0">#REF!</definedName>
    <definedName name="RUN_RegModCredito">#REF!</definedName>
  </definedNames>
  <calcPr calcId="125725"/>
</workbook>
</file>

<file path=xl/calcChain.xml><?xml version="1.0" encoding="utf-8"?>
<calcChain xmlns="http://schemas.openxmlformats.org/spreadsheetml/2006/main">
  <c r="D18" i="2"/>
  <c r="F18" s="1"/>
  <c r="F36"/>
  <c r="C45" l="1"/>
  <c r="E44"/>
  <c r="D44"/>
  <c r="E43"/>
  <c r="D43"/>
  <c r="C41"/>
  <c r="E40"/>
  <c r="D40"/>
  <c r="E39"/>
  <c r="D39"/>
  <c r="C38"/>
  <c r="E37"/>
  <c r="F37" s="1"/>
  <c r="E35"/>
  <c r="D35"/>
  <c r="E34"/>
  <c r="D34"/>
  <c r="E33"/>
  <c r="D33"/>
  <c r="C27"/>
  <c r="E26"/>
  <c r="D26"/>
  <c r="E25"/>
  <c r="D25"/>
  <c r="C23"/>
  <c r="E22"/>
  <c r="D22"/>
  <c r="E21"/>
  <c r="C20"/>
  <c r="E19"/>
  <c r="D19"/>
  <c r="D20" s="1"/>
  <c r="E17"/>
  <c r="F17" s="1"/>
  <c r="E16"/>
  <c r="F16" s="1"/>
  <c r="E15"/>
  <c r="F15" s="1"/>
  <c r="E41" l="1"/>
  <c r="F40"/>
  <c r="E45"/>
  <c r="C24"/>
  <c r="C28" s="1"/>
  <c r="F26"/>
  <c r="F43"/>
  <c r="F44"/>
  <c r="D23"/>
  <c r="F22"/>
  <c r="F19"/>
  <c r="F33"/>
  <c r="F35"/>
  <c r="F39"/>
  <c r="E23"/>
  <c r="F21"/>
  <c r="F25"/>
  <c r="D38"/>
  <c r="F34"/>
  <c r="E27"/>
  <c r="E38"/>
  <c r="D41"/>
  <c r="E20"/>
  <c r="D27"/>
  <c r="D45"/>
  <c r="F45" s="1"/>
  <c r="C42"/>
  <c r="C46" s="1"/>
  <c r="E42" l="1"/>
  <c r="E46" s="1"/>
  <c r="F27"/>
  <c r="D42"/>
  <c r="F41"/>
  <c r="E24"/>
  <c r="E28" s="1"/>
  <c r="F38"/>
  <c r="F23"/>
  <c r="D24"/>
  <c r="F20"/>
  <c r="F42" l="1"/>
  <c r="F46" s="1"/>
  <c r="F24"/>
  <c r="F28" s="1"/>
  <c r="D28"/>
  <c r="D46"/>
</calcChain>
</file>

<file path=xl/sharedStrings.xml><?xml version="1.0" encoding="utf-8"?>
<sst xmlns="http://schemas.openxmlformats.org/spreadsheetml/2006/main" count="44" uniqueCount="31">
  <si>
    <t>GASTOS</t>
  </si>
  <si>
    <t>AYUNTAMIENTO</t>
  </si>
  <si>
    <t>PALACIO CONGRESOS S.A.</t>
  </si>
  <si>
    <t>AJUSTES</t>
  </si>
  <si>
    <t>(-)</t>
  </si>
  <si>
    <t>CONSOLIDADO</t>
  </si>
  <si>
    <t>I.GASTOS DE PERSONAL</t>
  </si>
  <si>
    <t>II.GASTOS EN BIENES CORRTES. Y SERVICIOS</t>
  </si>
  <si>
    <t>III.GASTOS FINANCIEROS</t>
  </si>
  <si>
    <t>IV.TRANSFERENCIAS CORRIENTES</t>
  </si>
  <si>
    <t>V. FONDO CONTINGENCIA</t>
  </si>
  <si>
    <t>TOTAL OPERACIONES CORRIENTES:</t>
  </si>
  <si>
    <t>VI.INVERSIONES REALES</t>
  </si>
  <si>
    <t>VII.TRANSFERENCIAS DE CAPITAL</t>
  </si>
  <si>
    <t>TOTAL OPERACIONES DE CAPITAL:</t>
  </si>
  <si>
    <t>TOTAL OPERACIONES NO FINANCIERAS:</t>
  </si>
  <si>
    <t>VIII.ACTIVOS FINANCIEROS</t>
  </si>
  <si>
    <t>IX.PASIVOS FINANCIEROS</t>
  </si>
  <si>
    <t>TOTAL OPERACIONES FINANCIERAS:</t>
  </si>
  <si>
    <t xml:space="preserve">TOTAL GASTOS: </t>
  </si>
  <si>
    <t>INGRESOS</t>
  </si>
  <si>
    <t xml:space="preserve">AYUNTAMIENTO  </t>
  </si>
  <si>
    <t>I.IMPUESTOS DIRECTOS</t>
  </si>
  <si>
    <t>II.IMPUESTOS INDIRECTOS</t>
  </si>
  <si>
    <t>III.TASAS Y OTROS INGRESOS</t>
  </si>
  <si>
    <t>V.INGRESOS PATRIMONIALES</t>
  </si>
  <si>
    <t>VI.ENAJENACION DE INVERSIONES REALES</t>
  </si>
  <si>
    <t>TOTAL INGRESOS:</t>
  </si>
  <si>
    <t>Expediente 15483/2024</t>
  </si>
  <si>
    <t>PRESUPUESTO</t>
  </si>
  <si>
    <t>PRESUPUESTO CONSOLIDADO 2025 POR CAPÍTULOS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</si>
</sst>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\$#,##0_);&quot;($&quot;#,##0\)"/>
    <numFmt numFmtId="165" formatCode="_-* #,##0.00\ [$€]_-;\-* #,##0.00\ [$€]_-;_-* &quot;-&quot;??\ [$€]_-;_-@_-"/>
    <numFmt numFmtId="166" formatCode="_-* #,##0.00\ &quot;pta&quot;_-;\-* #,##0.00\ &quot;pta&quot;_-;_-* &quot;-&quot;??\ &quot;pta&quot;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9.75"/>
      <name val="Abadi MT Condensed"/>
      <family val="2"/>
    </font>
    <font>
      <sz val="10"/>
      <color indexed="18"/>
      <name val="Abadi MT Condensed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10"/>
      <name val="Abadi MT Condensed"/>
      <family val="2"/>
    </font>
    <font>
      <b/>
      <sz val="12"/>
      <name val="Abadi MT Condensed"/>
      <family val="2"/>
    </font>
    <font>
      <sz val="9.75"/>
      <name val="Abadi MT Condensed"/>
      <family val="2"/>
    </font>
    <font>
      <sz val="12"/>
      <name val="Abadi MT Condensed Extra Bol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3" fillId="0" borderId="0"/>
    <xf numFmtId="0" fontId="4" fillId="0" borderId="3">
      <alignment horizontal="center"/>
    </xf>
    <xf numFmtId="164" fontId="5" fillId="0" borderId="0" applyFill="0">
      <alignment horizontal="right"/>
      <protection locked="0"/>
    </xf>
    <xf numFmtId="0" fontId="6" fillId="0" borderId="4" applyNumberFormat="0" applyFill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horizontal="right"/>
    </xf>
    <xf numFmtId="0" fontId="10" fillId="0" borderId="0">
      <alignment horizontal="right"/>
    </xf>
    <xf numFmtId="164" fontId="11" fillId="0" borderId="5" applyFill="0"/>
    <xf numFmtId="0" fontId="12" fillId="0" borderId="6">
      <alignment horizontal="left"/>
    </xf>
    <xf numFmtId="0" fontId="7" fillId="0" borderId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1" applyNumberFormat="0" applyAlignment="0" applyProtection="0"/>
    <xf numFmtId="0" fontId="21" fillId="7" borderId="12" applyNumberFormat="0" applyAlignment="0" applyProtection="0"/>
    <xf numFmtId="0" fontId="22" fillId="7" borderId="11" applyNumberFormat="0" applyAlignment="0" applyProtection="0"/>
    <xf numFmtId="0" fontId="23" fillId="0" borderId="13" applyNumberFormat="0" applyFill="0" applyAlignment="0" applyProtection="0"/>
    <xf numFmtId="0" fontId="24" fillId="8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166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top"/>
    </xf>
    <xf numFmtId="44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1" fillId="0" borderId="0">
      <alignment vertical="top"/>
    </xf>
    <xf numFmtId="0" fontId="1" fillId="0" borderId="0"/>
    <xf numFmtId="0" fontId="31" fillId="0" borderId="0">
      <alignment vertical="top"/>
    </xf>
    <xf numFmtId="0" fontId="30" fillId="0" borderId="0"/>
    <xf numFmtId="0" fontId="31" fillId="0" borderId="0">
      <alignment vertical="top"/>
    </xf>
    <xf numFmtId="0" fontId="1" fillId="0" borderId="0"/>
    <xf numFmtId="0" fontId="30" fillId="0" borderId="0"/>
    <xf numFmtId="0" fontId="2" fillId="0" borderId="0"/>
    <xf numFmtId="0" fontId="30" fillId="0" borderId="0"/>
    <xf numFmtId="0" fontId="31" fillId="0" borderId="0">
      <alignment vertical="top"/>
    </xf>
    <xf numFmtId="0" fontId="30" fillId="0" borderId="0"/>
    <xf numFmtId="0" fontId="1" fillId="9" borderId="15" applyNumberFormat="0" applyFont="0" applyAlignment="0" applyProtection="0"/>
  </cellStyleXfs>
  <cellXfs count="31">
    <xf numFmtId="0" fontId="0" fillId="0" borderId="0" xfId="0"/>
    <xf numFmtId="0" fontId="32" fillId="0" borderId="0" xfId="15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4" fillId="0" borderId="0" xfId="15" applyFont="1" applyFill="1" applyAlignment="1">
      <alignment vertical="center"/>
    </xf>
    <xf numFmtId="4" fontId="32" fillId="0" borderId="0" xfId="0" applyNumberFormat="1" applyFont="1" applyFill="1" applyAlignment="1">
      <alignment vertical="center"/>
    </xf>
    <xf numFmtId="4" fontId="33" fillId="0" borderId="0" xfId="0" applyNumberFormat="1" applyFont="1" applyFill="1" applyAlignme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vertical="center" wrapText="1"/>
    </xf>
    <xf numFmtId="4" fontId="32" fillId="0" borderId="19" xfId="56" applyNumberFormat="1" applyFont="1" applyFill="1" applyBorder="1" applyAlignment="1">
      <alignment horizontal="right" vertical="center" wrapText="1"/>
    </xf>
    <xf numFmtId="4" fontId="32" fillId="0" borderId="19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horizontal="left" vertical="center" wrapText="1"/>
    </xf>
    <xf numFmtId="4" fontId="32" fillId="0" borderId="20" xfId="78" applyNumberFormat="1" applyFont="1" applyFill="1" applyBorder="1" applyAlignment="1">
      <alignment horizontal="right" vertical="center" wrapText="1"/>
    </xf>
    <xf numFmtId="4" fontId="32" fillId="0" borderId="20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vertical="center" wrapText="1"/>
    </xf>
    <xf numFmtId="0" fontId="33" fillId="0" borderId="20" xfId="0" applyFont="1" applyFill="1" applyBorder="1" applyAlignment="1">
      <alignment vertical="center" wrapText="1"/>
    </xf>
    <xf numFmtId="4" fontId="33" fillId="0" borderId="20" xfId="0" applyNumberFormat="1" applyFont="1" applyFill="1" applyBorder="1" applyAlignment="1">
      <alignment horizontal="right" vertical="center" wrapText="1"/>
    </xf>
    <xf numFmtId="4" fontId="32" fillId="0" borderId="20" xfId="78" applyNumberFormat="1" applyFont="1" applyFill="1" applyBorder="1" applyAlignment="1">
      <alignment horizontal="right" vertical="center"/>
    </xf>
    <xf numFmtId="4" fontId="32" fillId="0" borderId="20" xfId="78" applyNumberFormat="1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 wrapText="1"/>
    </xf>
    <xf numFmtId="4" fontId="33" fillId="0" borderId="21" xfId="0" applyNumberFormat="1" applyFont="1" applyFill="1" applyBorder="1" applyAlignment="1">
      <alignment horizontal="right" vertical="center" wrapText="1"/>
    </xf>
    <xf numFmtId="0" fontId="35" fillId="0" borderId="7" xfId="0" applyFont="1" applyFill="1" applyBorder="1" applyAlignment="1">
      <alignment vertical="center" wrapText="1"/>
    </xf>
    <xf numFmtId="4" fontId="35" fillId="0" borderId="7" xfId="0" applyNumberFormat="1" applyFont="1" applyFill="1" applyBorder="1" applyAlignment="1">
      <alignment vertical="center" wrapText="1"/>
    </xf>
    <xf numFmtId="4" fontId="32" fillId="0" borderId="20" xfId="0" applyNumberFormat="1" applyFont="1" applyFill="1" applyBorder="1" applyAlignment="1">
      <alignment vertical="center" wrapText="1"/>
    </xf>
    <xf numFmtId="4" fontId="32" fillId="0" borderId="20" xfId="78" applyNumberFormat="1" applyFont="1" applyFill="1" applyBorder="1"/>
    <xf numFmtId="4" fontId="33" fillId="0" borderId="20" xfId="0" applyNumberFormat="1" applyFont="1" applyFill="1" applyBorder="1" applyAlignment="1">
      <alignment vertical="center" wrapText="1"/>
    </xf>
    <xf numFmtId="4" fontId="32" fillId="0" borderId="19" xfId="0" applyNumberFormat="1" applyFont="1" applyFill="1" applyBorder="1" applyAlignment="1">
      <alignment vertical="center" wrapText="1"/>
    </xf>
    <xf numFmtId="4" fontId="32" fillId="0" borderId="19" xfId="78" applyNumberFormat="1" applyFont="1" applyFill="1" applyBorder="1"/>
    <xf numFmtId="0" fontId="36" fillId="0" borderId="0" xfId="15" applyFont="1" applyFill="1" applyAlignment="1">
      <alignment horizontal="center" vertical="center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</cellXfs>
  <cellStyles count="83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abeceraColumnas" xfId="1"/>
    <cellStyle name="Cálculo" xfId="26" builtinId="22" customBuiltin="1"/>
    <cellStyle name="Celda de comprobación" xfId="28" builtinId="23" customBuiltin="1"/>
    <cellStyle name="Celda vinculada" xfId="27" builtinId="24" customBuiltin="1"/>
    <cellStyle name="Column Header" xfId="2"/>
    <cellStyle name="Currency (blue)" xfId="3"/>
    <cellStyle name="Default" xfId="57"/>
    <cellStyle name="Default 2" xfId="58"/>
    <cellStyle name="Default 2 2" xfId="59"/>
    <cellStyle name="Default 3" xfId="60"/>
    <cellStyle name="Default 4" xfId="61"/>
    <cellStyle name="Default 4 2" xfId="62"/>
    <cellStyle name="Default 5" xfId="63"/>
    <cellStyle name="Encabezado 1" xfId="4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5"/>
    <cellStyle name="Euro 2" xfId="6"/>
    <cellStyle name="Euro 3" xfId="7"/>
    <cellStyle name="Euro 3 2" xfId="8"/>
    <cellStyle name="Incorrecto" xfId="22" builtinId="27" customBuiltin="1"/>
    <cellStyle name="Moneda 2" xfId="65"/>
    <cellStyle name="Moneda 3" xfId="66"/>
    <cellStyle name="Moneda 4" xfId="67"/>
    <cellStyle name="Moneda 5" xfId="68"/>
    <cellStyle name="Moneda 6" xfId="69"/>
    <cellStyle name="Moneda 7" xfId="70"/>
    <cellStyle name="Moneda 8" xfId="64"/>
    <cellStyle name="Neutral" xfId="23" builtinId="28" customBuiltin="1"/>
    <cellStyle name="Normal" xfId="0" builtinId="0"/>
    <cellStyle name="Normal 2" xfId="9"/>
    <cellStyle name="Normal 2 2" xfId="72"/>
    <cellStyle name="Normal 2 3" xfId="73"/>
    <cellStyle name="Normal 2 4" xfId="71"/>
    <cellStyle name="Normal 3" xfId="10"/>
    <cellStyle name="Normal 3 2" xfId="75"/>
    <cellStyle name="Normal 3 3" xfId="74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56"/>
    <cellStyle name="Normal_cálculos_ben_fiscales_pto(2018)" xfId="15"/>
    <cellStyle name="Notas 2" xfId="82"/>
    <cellStyle name="Row Lvl 2" xfId="11"/>
    <cellStyle name="Row Total" xfId="12"/>
    <cellStyle name="Row Total (currency)" xfId="13"/>
    <cellStyle name="Salida" xfId="25" builtinId="21" customBuiltin="1"/>
    <cellStyle name="Subtitle" xfId="14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oel\intervencion\WINDOWS\Profiles\lcasanova\Mis%20documentos\Estados%20y%20cuentas%20anuales\Liquidaci&#243;n\2004\Gastos%20financiados%20con%20RT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DOC\Exptes\TmpFiles\Intervencion%20-%20Gastos\6C0B6110F34B68498E80194EDD9183C9\Informe\Anexos_Informe_Presupuesto_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yto_2004"/>
      <sheetName val="Ferial_2004"/>
    </sheetNames>
    <sheetDataSet>
      <sheetData sheetId="0" refreshError="1">
        <row r="1">
          <cell r="A1" t="str">
            <v>Rem</v>
          </cell>
          <cell r="B1" t="str">
            <v>Func.</v>
          </cell>
          <cell r="C1" t="str">
            <v>Eco.</v>
          </cell>
          <cell r="D1" t="str">
            <v>Nombre partida</v>
          </cell>
          <cell r="E1" t="str">
            <v>Oblig. Rec.</v>
          </cell>
          <cell r="F1" t="str">
            <v>RT incorporado</v>
          </cell>
        </row>
        <row r="2">
          <cell r="F2" t="str">
            <v>Afectado</v>
          </cell>
        </row>
        <row r="3">
          <cell r="A3" t="str">
            <v>N</v>
          </cell>
          <cell r="B3" t="str">
            <v>121</v>
          </cell>
          <cell r="C3" t="str">
            <v>21200</v>
          </cell>
          <cell r="D3" t="str">
            <v>REPARACIONES Y CONSERVACIÓN EDIFICIOS SERVICIOS. G</v>
          </cell>
          <cell r="E3">
            <v>44630.879999999997</v>
          </cell>
        </row>
        <row r="4">
          <cell r="A4" t="str">
            <v>N</v>
          </cell>
          <cell r="B4" t="str">
            <v>121</v>
          </cell>
          <cell r="C4" t="str">
            <v>22100</v>
          </cell>
          <cell r="D4" t="str">
            <v>SUMINISTRO ENERGÍA ELÉCTRICA  EDIFICIOS SERVICIOS.</v>
          </cell>
          <cell r="E4">
            <v>44929.84</v>
          </cell>
        </row>
        <row r="5">
          <cell r="A5" t="str">
            <v>N</v>
          </cell>
          <cell r="B5" t="str">
            <v>121</v>
          </cell>
          <cell r="C5" t="str">
            <v>22602</v>
          </cell>
          <cell r="D5" t="str">
            <v>PUBLICIDAD Y PROPAGANDA SERVICIOS GENERALES</v>
          </cell>
          <cell r="E5">
            <v>32193.91</v>
          </cell>
        </row>
        <row r="6">
          <cell r="A6" t="str">
            <v>N</v>
          </cell>
          <cell r="B6" t="str">
            <v>121</v>
          </cell>
          <cell r="C6" t="str">
            <v>22706</v>
          </cell>
          <cell r="D6" t="str">
            <v>ESTUDIOS Y TRABAJOS TÉCNICOS</v>
          </cell>
          <cell r="E6">
            <v>25835.54</v>
          </cell>
        </row>
        <row r="7">
          <cell r="A7" t="str">
            <v>N</v>
          </cell>
          <cell r="B7" t="str">
            <v>121</v>
          </cell>
          <cell r="C7" t="str">
            <v>62000</v>
          </cell>
          <cell r="D7" t="str">
            <v>Expropiación entorno ex-Colegiata intereses ptes.</v>
          </cell>
          <cell r="E7">
            <v>2592.33</v>
          </cell>
        </row>
        <row r="8">
          <cell r="A8" t="str">
            <v>N</v>
          </cell>
          <cell r="B8" t="str">
            <v>121</v>
          </cell>
          <cell r="C8" t="str">
            <v>62200</v>
          </cell>
          <cell r="D8" t="str">
            <v>Adquisición inmueble calle Baja de Santiago, 13</v>
          </cell>
          <cell r="E8">
            <v>9823.9699999999993</v>
          </cell>
        </row>
        <row r="9">
          <cell r="A9" t="str">
            <v>N</v>
          </cell>
          <cell r="B9" t="str">
            <v>121</v>
          </cell>
          <cell r="C9" t="str">
            <v>62205</v>
          </cell>
          <cell r="D9" t="str">
            <v>Adquisición inmueble calle Mayor 4</v>
          </cell>
          <cell r="E9">
            <v>11218.89</v>
          </cell>
        </row>
        <row r="10">
          <cell r="A10" t="str">
            <v>N</v>
          </cell>
          <cell r="B10" t="str">
            <v>121</v>
          </cell>
          <cell r="C10" t="str">
            <v>62701</v>
          </cell>
          <cell r="D10" t="str">
            <v>HONORARIOS PROYECTOS</v>
          </cell>
          <cell r="E10">
            <v>38217.96</v>
          </cell>
        </row>
        <row r="11">
          <cell r="A11" t="str">
            <v>N</v>
          </cell>
          <cell r="B11" t="str">
            <v>222</v>
          </cell>
          <cell r="C11" t="str">
            <v>12100</v>
          </cell>
          <cell r="D11" t="str">
            <v>RETRIBUCIONES COMPLEMENTARIAS POLICIA MUNICIPAL</v>
          </cell>
          <cell r="E11">
            <v>150453.75</v>
          </cell>
        </row>
        <row r="12">
          <cell r="A12" t="str">
            <v>N</v>
          </cell>
          <cell r="B12" t="str">
            <v>222</v>
          </cell>
          <cell r="C12" t="str">
            <v>20400</v>
          </cell>
          <cell r="D12" t="str">
            <v>Renting vehículo policía municipal</v>
          </cell>
          <cell r="E12">
            <v>0</v>
          </cell>
        </row>
        <row r="13">
          <cell r="A13" t="str">
            <v>N</v>
          </cell>
          <cell r="B13" t="str">
            <v>222</v>
          </cell>
          <cell r="C13" t="str">
            <v>20401</v>
          </cell>
          <cell r="D13" t="str">
            <v>Renting grúa municipal</v>
          </cell>
          <cell r="E13">
            <v>1498.37</v>
          </cell>
        </row>
        <row r="14">
          <cell r="A14" t="str">
            <v>N</v>
          </cell>
          <cell r="B14" t="str">
            <v>222</v>
          </cell>
          <cell r="C14" t="str">
            <v>21400</v>
          </cell>
          <cell r="D14" t="str">
            <v>REPARACIÓN Y CONSERVACIÓN VEHICULOS POLICIA MUNICI</v>
          </cell>
          <cell r="E14">
            <v>15441.3</v>
          </cell>
        </row>
        <row r="15">
          <cell r="A15" t="str">
            <v>N</v>
          </cell>
          <cell r="B15" t="str">
            <v>222</v>
          </cell>
          <cell r="C15" t="str">
            <v>22701</v>
          </cell>
          <cell r="D15" t="str">
            <v>MANTENIMIENTO SEMÁFOROS, PINTURA VIALES Y OTROS</v>
          </cell>
          <cell r="E15">
            <v>32733.24</v>
          </cell>
        </row>
        <row r="16">
          <cell r="A16" t="str">
            <v>N</v>
          </cell>
          <cell r="B16" t="str">
            <v>223</v>
          </cell>
          <cell r="C16" t="str">
            <v>46300</v>
          </cell>
          <cell r="D16" t="str">
            <v>Aportación a la Mancomunidad Antigranizao</v>
          </cell>
          <cell r="E16">
            <v>120</v>
          </cell>
        </row>
        <row r="17">
          <cell r="A17" t="str">
            <v>N</v>
          </cell>
          <cell r="B17" t="str">
            <v>313</v>
          </cell>
          <cell r="C17" t="str">
            <v>12100</v>
          </cell>
          <cell r="D17" t="str">
            <v>RETRIBUCIONES COMPLEMENTARIAS. PERSONAL DROGODEPEN</v>
          </cell>
          <cell r="E17">
            <v>32594.58</v>
          </cell>
        </row>
        <row r="18">
          <cell r="A18" t="str">
            <v>N</v>
          </cell>
          <cell r="B18" t="str">
            <v>313</v>
          </cell>
          <cell r="C18" t="str">
            <v>16000</v>
          </cell>
          <cell r="D18" t="str">
            <v>CUOTAS SEGURIDAD SOCIAL A CARGO DEL AYUNTAMIENTO</v>
          </cell>
          <cell r="E18">
            <v>787476.8</v>
          </cell>
        </row>
        <row r="19">
          <cell r="A19" t="str">
            <v>N</v>
          </cell>
          <cell r="B19" t="str">
            <v>422</v>
          </cell>
          <cell r="C19" t="str">
            <v>22103</v>
          </cell>
          <cell r="D19" t="str">
            <v>COMBUSTIBLE CALEFACCIÓN COLEGIOS</v>
          </cell>
          <cell r="E19">
            <v>21925.3</v>
          </cell>
        </row>
        <row r="20">
          <cell r="A20" t="str">
            <v>N</v>
          </cell>
          <cell r="B20" t="str">
            <v>432</v>
          </cell>
          <cell r="C20" t="str">
            <v>15100</v>
          </cell>
          <cell r="D20" t="str">
            <v>GRATIFICACIONES POR SERVICIOS EXTRAORDINARIOS</v>
          </cell>
          <cell r="E20">
            <v>5967.19</v>
          </cell>
        </row>
        <row r="21">
          <cell r="A21" t="str">
            <v>N</v>
          </cell>
          <cell r="B21" t="str">
            <v>435</v>
          </cell>
          <cell r="C21" t="str">
            <v>61101</v>
          </cell>
          <cell r="D21" t="str">
            <v>Jardines camping municipal</v>
          </cell>
          <cell r="E21">
            <v>7784.43</v>
          </cell>
        </row>
        <row r="22">
          <cell r="A22" t="str">
            <v>N</v>
          </cell>
          <cell r="B22" t="str">
            <v>441</v>
          </cell>
          <cell r="C22" t="str">
            <v>22600</v>
          </cell>
          <cell r="D22" t="str">
            <v>CANONES SANEAMIENTOS Y DISTRIBUCIÓN AGUAS</v>
          </cell>
          <cell r="E22">
            <v>25374.91</v>
          </cell>
        </row>
        <row r="23">
          <cell r="A23" t="str">
            <v>N</v>
          </cell>
          <cell r="B23" t="str">
            <v>442</v>
          </cell>
          <cell r="C23" t="str">
            <v>21400</v>
          </cell>
          <cell r="D23" t="str">
            <v>REPARAC.. Y CONSERVAC. VEHICULOS RECOGIDA BASURAS</v>
          </cell>
          <cell r="E23">
            <v>33774.06</v>
          </cell>
        </row>
        <row r="24">
          <cell r="A24" t="str">
            <v>N</v>
          </cell>
          <cell r="B24" t="str">
            <v>442</v>
          </cell>
          <cell r="C24" t="str">
            <v>22709</v>
          </cell>
          <cell r="D24" t="str">
            <v>TRABAJOS REALIZADOS POR EMPRESAS SERVICIO BASURAS</v>
          </cell>
          <cell r="E24">
            <v>35240.53</v>
          </cell>
        </row>
        <row r="25">
          <cell r="A25" t="str">
            <v>N</v>
          </cell>
          <cell r="B25" t="str">
            <v>444</v>
          </cell>
          <cell r="C25" t="str">
            <v>62300</v>
          </cell>
          <cell r="D25" t="str">
            <v>Inversiones,maq, instalac.,utillaje medio ambiente</v>
          </cell>
          <cell r="E25">
            <v>12016.85</v>
          </cell>
        </row>
        <row r="26">
          <cell r="A26" t="str">
            <v>N</v>
          </cell>
          <cell r="B26" t="str">
            <v>451</v>
          </cell>
          <cell r="C26" t="str">
            <v>14100</v>
          </cell>
          <cell r="D26" t="str">
            <v>RETRIBUCIONES PERSONAL TEMPORAL  CULTURA</v>
          </cell>
          <cell r="E26">
            <v>7923</v>
          </cell>
        </row>
        <row r="27">
          <cell r="A27" t="str">
            <v>N</v>
          </cell>
          <cell r="B27" t="str">
            <v>451</v>
          </cell>
          <cell r="C27" t="str">
            <v>22602</v>
          </cell>
          <cell r="D27" t="str">
            <v>PUBLICIDAD Y PROPAGANDA. PROMOCIÓN Y DIFUSIÓN CULT</v>
          </cell>
          <cell r="E27">
            <v>14641.31</v>
          </cell>
        </row>
        <row r="28">
          <cell r="A28" t="str">
            <v>N</v>
          </cell>
          <cell r="B28" t="str">
            <v>451</v>
          </cell>
          <cell r="C28" t="str">
            <v>22709</v>
          </cell>
          <cell r="D28" t="str">
            <v>TRABAJOS REALIZADOS POR EMPRESAS PROM. DIFUSIÓN. C</v>
          </cell>
          <cell r="E28">
            <v>169784.98</v>
          </cell>
        </row>
        <row r="29">
          <cell r="A29" t="str">
            <v>N</v>
          </cell>
          <cell r="B29" t="str">
            <v>451</v>
          </cell>
          <cell r="C29" t="str">
            <v>48903</v>
          </cell>
          <cell r="D29" t="str">
            <v>SUBVENCIÓN CONVENIO UNIÓN MUSICAL NTRA.SRA. PUEYOS</v>
          </cell>
          <cell r="E29">
            <v>24000</v>
          </cell>
        </row>
        <row r="30">
          <cell r="A30" t="str">
            <v>N</v>
          </cell>
          <cell r="B30" t="str">
            <v>451</v>
          </cell>
          <cell r="C30" t="str">
            <v>48905</v>
          </cell>
          <cell r="D30" t="str">
            <v>Subvención a la Polifónica Alcañizana</v>
          </cell>
          <cell r="E30">
            <v>6000</v>
          </cell>
        </row>
        <row r="31">
          <cell r="A31" t="str">
            <v>N</v>
          </cell>
          <cell r="B31" t="str">
            <v>452</v>
          </cell>
          <cell r="C31" t="str">
            <v>14100</v>
          </cell>
          <cell r="D31" t="str">
            <v>RETRIBUCIONES PERS. LABORAL TEMPORAL  DEPORTES</v>
          </cell>
          <cell r="E31">
            <v>41218.1</v>
          </cell>
        </row>
        <row r="32">
          <cell r="A32" t="str">
            <v>N</v>
          </cell>
          <cell r="B32" t="str">
            <v>452</v>
          </cell>
          <cell r="C32" t="str">
            <v>22608</v>
          </cell>
          <cell r="D32" t="str">
            <v>OTROS GASTOS EDUCACIÓN. FISICA Y DEPORTES</v>
          </cell>
          <cell r="E32">
            <v>40961.839999999997</v>
          </cell>
        </row>
        <row r="33">
          <cell r="A33" t="str">
            <v>N</v>
          </cell>
          <cell r="B33" t="str">
            <v>452</v>
          </cell>
          <cell r="C33" t="str">
            <v>63201</v>
          </cell>
          <cell r="D33" t="str">
            <v>Inversión reposición edificios e instalac. deport.</v>
          </cell>
          <cell r="E33">
            <v>17473</v>
          </cell>
        </row>
        <row r="34">
          <cell r="A34" t="str">
            <v>N</v>
          </cell>
          <cell r="B34" t="str">
            <v>454</v>
          </cell>
          <cell r="C34" t="str">
            <v>21200</v>
          </cell>
          <cell r="D34" t="str">
            <v>REPARACIÓN Y CONSERVACIÓN. PLAZA DE TOROS</v>
          </cell>
          <cell r="E34">
            <v>1266.54</v>
          </cell>
        </row>
        <row r="35">
          <cell r="A35" t="str">
            <v>N</v>
          </cell>
          <cell r="B35" t="str">
            <v>454</v>
          </cell>
          <cell r="C35" t="str">
            <v>22606</v>
          </cell>
          <cell r="D35" t="str">
            <v>ACTIVIDADES FIESTAS</v>
          </cell>
          <cell r="E35">
            <v>264039.26</v>
          </cell>
        </row>
        <row r="36">
          <cell r="A36" t="str">
            <v>N</v>
          </cell>
          <cell r="B36" t="str">
            <v>463</v>
          </cell>
          <cell r="C36" t="str">
            <v>48902</v>
          </cell>
          <cell r="D36" t="str">
            <v>Convenio Asociación Protectora de Animales</v>
          </cell>
          <cell r="E36">
            <v>6000</v>
          </cell>
        </row>
        <row r="37">
          <cell r="A37" t="str">
            <v>N</v>
          </cell>
          <cell r="B37" t="str">
            <v>463</v>
          </cell>
          <cell r="C37" t="str">
            <v>63300</v>
          </cell>
          <cell r="D37" t="str">
            <v>Acondicionamiento Mercado para Centro Juventud</v>
          </cell>
          <cell r="E37">
            <v>16451.77</v>
          </cell>
        </row>
        <row r="38">
          <cell r="A38" t="str">
            <v>N</v>
          </cell>
          <cell r="B38" t="str">
            <v>511</v>
          </cell>
          <cell r="C38" t="str">
            <v>22104</v>
          </cell>
          <cell r="D38" t="str">
            <v>VESTUARIO PERSONAL CARRETERAS. CAMINOS VIAS</v>
          </cell>
          <cell r="E38">
            <v>10579.33</v>
          </cell>
        </row>
        <row r="39">
          <cell r="A39" t="str">
            <v>N</v>
          </cell>
          <cell r="B39" t="str">
            <v>513</v>
          </cell>
          <cell r="C39" t="str">
            <v>20400</v>
          </cell>
          <cell r="D39" t="str">
            <v>Renting autobús transporte urbano</v>
          </cell>
          <cell r="E39">
            <v>0</v>
          </cell>
        </row>
        <row r="40">
          <cell r="A40" t="str">
            <v>N</v>
          </cell>
          <cell r="B40" t="str">
            <v>531</v>
          </cell>
          <cell r="C40" t="str">
            <v>62302</v>
          </cell>
          <cell r="D40" t="str">
            <v>INSTALACIÓN TOMAS DE AGUA AGRÍCOLAS</v>
          </cell>
          <cell r="E40">
            <v>7865.77</v>
          </cell>
        </row>
        <row r="41">
          <cell r="A41" t="str">
            <v>N</v>
          </cell>
          <cell r="B41" t="str">
            <v>721</v>
          </cell>
          <cell r="C41" t="str">
            <v>47000</v>
          </cell>
          <cell r="D41" t="str">
            <v>Subvenciones construcciones polígono Las Horcas</v>
          </cell>
          <cell r="E41">
            <v>3569.29</v>
          </cell>
        </row>
        <row r="42">
          <cell r="A42" t="str">
            <v>N</v>
          </cell>
          <cell r="B42" t="str">
            <v>721</v>
          </cell>
          <cell r="C42" t="str">
            <v>60100</v>
          </cell>
          <cell r="D42" t="str">
            <v>C E.R.Z. INVERSION EMPRESAS POLIGONO</v>
          </cell>
          <cell r="E42">
            <v>10670.31</v>
          </cell>
        </row>
        <row r="43">
          <cell r="A43" t="str">
            <v>N</v>
          </cell>
          <cell r="B43" t="str">
            <v>751</v>
          </cell>
          <cell r="C43" t="str">
            <v>22608</v>
          </cell>
          <cell r="D43" t="str">
            <v>OTROS GASTOS TURISMO</v>
          </cell>
          <cell r="E43">
            <v>34276.69</v>
          </cell>
        </row>
        <row r="44">
          <cell r="A44" t="str">
            <v>S</v>
          </cell>
          <cell r="B44" t="str">
            <v>121</v>
          </cell>
          <cell r="C44" t="str">
            <v>61101</v>
          </cell>
          <cell r="D44" t="str">
            <v>Adquisición finca trasera Ronda Belchite, 38</v>
          </cell>
          <cell r="E44">
            <v>0</v>
          </cell>
          <cell r="F44">
            <v>13522.74</v>
          </cell>
        </row>
        <row r="45">
          <cell r="A45" t="str">
            <v>S</v>
          </cell>
          <cell r="B45" t="str">
            <v>313</v>
          </cell>
          <cell r="C45" t="str">
            <v>48000</v>
          </cell>
          <cell r="D45" t="str">
            <v>Subv. reparación daños tormenta pedrisco</v>
          </cell>
          <cell r="E45">
            <v>63513.29</v>
          </cell>
          <cell r="F45">
            <v>66755.66</v>
          </cell>
        </row>
        <row r="46">
          <cell r="A46" t="str">
            <v>S</v>
          </cell>
          <cell r="B46" t="str">
            <v>432</v>
          </cell>
          <cell r="C46" t="str">
            <v>61102</v>
          </cell>
          <cell r="D46" t="str">
            <v>Suministro de mobiliario urbano</v>
          </cell>
          <cell r="E46">
            <v>0</v>
          </cell>
          <cell r="F46">
            <v>36366.050000000003</v>
          </cell>
        </row>
        <row r="47">
          <cell r="A47" t="str">
            <v>S</v>
          </cell>
          <cell r="B47" t="str">
            <v>435</v>
          </cell>
          <cell r="C47" t="str">
            <v>61101</v>
          </cell>
          <cell r="D47" t="str">
            <v>Mejora jardinería Polideportivo</v>
          </cell>
          <cell r="E47">
            <v>1865.28</v>
          </cell>
          <cell r="F47">
            <v>1865.28</v>
          </cell>
        </row>
        <row r="48">
          <cell r="A48" t="str">
            <v>S</v>
          </cell>
          <cell r="B48" t="str">
            <v>435</v>
          </cell>
          <cell r="C48" t="str">
            <v>61102</v>
          </cell>
          <cell r="D48" t="str">
            <v>Mejora jardinería plaza de España Bº Puigmoreno</v>
          </cell>
          <cell r="E48">
            <v>0</v>
          </cell>
          <cell r="F48">
            <v>620.6</v>
          </cell>
        </row>
        <row r="49">
          <cell r="A49" t="str">
            <v>S</v>
          </cell>
          <cell r="B49" t="str">
            <v>435</v>
          </cell>
          <cell r="C49" t="str">
            <v>62300</v>
          </cell>
          <cell r="D49" t="str">
            <v>Suministro de maquinaria y herramientas jardines</v>
          </cell>
          <cell r="E49">
            <v>15800</v>
          </cell>
          <cell r="F49">
            <v>15800</v>
          </cell>
        </row>
        <row r="50">
          <cell r="A50" t="str">
            <v>S</v>
          </cell>
          <cell r="B50" t="str">
            <v>442</v>
          </cell>
          <cell r="C50" t="str">
            <v>60102</v>
          </cell>
          <cell r="D50" t="str">
            <v>Suministro 25 contenedores de 1000 litros</v>
          </cell>
          <cell r="E50">
            <v>2923.2</v>
          </cell>
          <cell r="F50">
            <v>3000</v>
          </cell>
        </row>
        <row r="51">
          <cell r="A51" t="str">
            <v>S</v>
          </cell>
          <cell r="B51" t="str">
            <v>442</v>
          </cell>
          <cell r="C51" t="str">
            <v>60103</v>
          </cell>
          <cell r="D51" t="str">
            <v>Suministro de casetas cubrecontenedores</v>
          </cell>
          <cell r="E51">
            <v>6877.96</v>
          </cell>
          <cell r="F51">
            <v>6877.96</v>
          </cell>
        </row>
        <row r="52">
          <cell r="A52" t="str">
            <v>S</v>
          </cell>
          <cell r="B52" t="str">
            <v>511</v>
          </cell>
          <cell r="C52" t="str">
            <v>61104</v>
          </cell>
          <cell r="D52" t="str">
            <v>Suministro barandillas de seguridad</v>
          </cell>
          <cell r="E52">
            <v>56194.78</v>
          </cell>
          <cell r="F52">
            <v>56194.78</v>
          </cell>
        </row>
        <row r="53">
          <cell r="A53" t="str">
            <v>S</v>
          </cell>
          <cell r="B53" t="str">
            <v>511</v>
          </cell>
          <cell r="C53" t="str">
            <v>61111</v>
          </cell>
          <cell r="D53" t="str">
            <v>Sustitución carga filtrante potabilizadora</v>
          </cell>
          <cell r="E53">
            <v>61760</v>
          </cell>
          <cell r="F53">
            <v>4200</v>
          </cell>
        </row>
        <row r="54">
          <cell r="A54" t="str">
            <v>S</v>
          </cell>
          <cell r="B54" t="str">
            <v>511</v>
          </cell>
          <cell r="C54" t="str">
            <v>61112</v>
          </cell>
          <cell r="D54" t="str">
            <v>Modificación red abastecimiento polígono Las Horca</v>
          </cell>
          <cell r="E54">
            <v>8985.2099999999991</v>
          </cell>
          <cell r="F54">
            <v>8985.2099999999991</v>
          </cell>
        </row>
        <row r="55">
          <cell r="A55" t="str">
            <v>S</v>
          </cell>
          <cell r="B55" t="str">
            <v>511</v>
          </cell>
          <cell r="C55" t="str">
            <v>61113</v>
          </cell>
          <cell r="D55" t="str">
            <v>Obra Muro carretera de Zaragoza (Tractoter)</v>
          </cell>
          <cell r="E55">
            <v>13247.2</v>
          </cell>
          <cell r="F55">
            <v>13247.2</v>
          </cell>
        </row>
        <row r="56">
          <cell r="A56" t="str">
            <v>S</v>
          </cell>
          <cell r="B56" t="str">
            <v>511</v>
          </cell>
          <cell r="C56" t="str">
            <v>61114</v>
          </cell>
          <cell r="D56" t="str">
            <v>Instalación para el tratamiento del agua potable</v>
          </cell>
          <cell r="E56">
            <v>0</v>
          </cell>
          <cell r="F56">
            <v>34350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eudamiento "/>
      <sheetName val="Ahorro neto"/>
      <sheetName val="Ahorro neto Ayunt"/>
      <sheetName val="Anexo_v "/>
      <sheetName val="Anexo_vi"/>
      <sheetName val="Consolidación (Exp) (23)"/>
      <sheetName val="Sostenibilidad (23)"/>
      <sheetName val="Consolidación (2023)"/>
      <sheetName val="Estabilidad (23)"/>
      <sheetName val="Ajustes_int_PTO (23)"/>
      <sheetName val="PMD(2023)"/>
      <sheetName val="Marcos_presup (23)"/>
      <sheetName val="Cálculo_Ahorro_bruto (2)"/>
      <sheetName val="Ejecución"/>
      <sheetName val="GASTOS 2022-2023"/>
      <sheetName val="INGRESOS 2022-2023"/>
      <sheetName val="ESTADO DEUDA 2023"/>
      <sheetName val="detalle euribor 0,00 (23)"/>
      <sheetName val="prest dga (23)"/>
      <sheetName val="Inf_eco_finan"/>
      <sheetName val="ESTADO DEUDA 2022"/>
      <sheetName val="detalle euribor 0,00"/>
      <sheetName val="prest dga"/>
      <sheetName val="Ajustes_internos_LIQ"/>
      <sheetName val="Ejec_presupuesto"/>
      <sheetName val="Saldo_deuda(31-12-2020)"/>
      <sheetName val="AHORRO NETO 2020"/>
      <sheetName val="OBLIGACIONES 31-12-20 RGG RESUL"/>
      <sheetName val="OBLIG_RTG_PMD"/>
      <sheetName val="ESTADO DEUDA 2021"/>
      <sheetName val="Modificaciones"/>
      <sheetName val="Cálculo_Ahorro_bruto"/>
      <sheetName val="Consolidación"/>
      <sheetName val="Ajustes_int_PTO"/>
      <sheetName val="Marcos_presup"/>
      <sheetName val="Estabilidad"/>
      <sheetName val="Sostenibilidad"/>
      <sheetName val="Consolidación (Ex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E7">
            <v>21823155.228375003</v>
          </cell>
          <cell r="H7">
            <v>0</v>
          </cell>
          <cell r="O7">
            <v>0</v>
          </cell>
          <cell r="P7">
            <v>0</v>
          </cell>
        </row>
        <row r="8">
          <cell r="H8">
            <v>0</v>
          </cell>
          <cell r="O8">
            <v>0</v>
          </cell>
          <cell r="P8">
            <v>0</v>
          </cell>
        </row>
        <row r="9">
          <cell r="H9">
            <v>0</v>
          </cell>
          <cell r="O9">
            <v>0</v>
          </cell>
          <cell r="P9">
            <v>0</v>
          </cell>
        </row>
        <row r="10">
          <cell r="G10">
            <v>0</v>
          </cell>
        </row>
        <row r="11">
          <cell r="G11">
            <v>0</v>
          </cell>
          <cell r="H11">
            <v>0</v>
          </cell>
          <cell r="P11">
            <v>0</v>
          </cell>
        </row>
        <row r="13">
          <cell r="H13">
            <v>0</v>
          </cell>
          <cell r="O13">
            <v>0</v>
          </cell>
          <cell r="P13">
            <v>0</v>
          </cell>
        </row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7">
          <cell r="G17">
            <v>0</v>
          </cell>
          <cell r="H17">
            <v>0</v>
          </cell>
          <cell r="O17">
            <v>0</v>
          </cell>
          <cell r="P17">
            <v>0</v>
          </cell>
        </row>
        <row r="18">
          <cell r="G18">
            <v>0</v>
          </cell>
          <cell r="H18">
            <v>0</v>
          </cell>
          <cell r="O18">
            <v>0</v>
          </cell>
          <cell r="P1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Q7">
            <v>22762081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6:H47"/>
  <sheetViews>
    <sheetView showGridLines="0" tabSelected="1" workbookViewId="0">
      <selection activeCell="K14" sqref="K14"/>
    </sheetView>
  </sheetViews>
  <sheetFormatPr baseColWidth="10" defaultRowHeight="15.75"/>
  <cols>
    <col min="1" max="1" width="1" style="2" customWidth="1"/>
    <col min="2" max="2" width="43" style="2" customWidth="1"/>
    <col min="3" max="3" width="18" style="2" customWidth="1"/>
    <col min="4" max="4" width="19.85546875" style="2" customWidth="1"/>
    <col min="5" max="5" width="16.5703125" style="2" customWidth="1"/>
    <col min="6" max="6" width="18.42578125" style="2" customWidth="1"/>
    <col min="7" max="16384" width="11.42578125" style="2"/>
  </cols>
  <sheetData>
    <row r="6" spans="2:8">
      <c r="B6" s="3" t="s">
        <v>28</v>
      </c>
    </row>
    <row r="7" spans="2:8">
      <c r="B7" s="1"/>
    </row>
    <row r="8" spans="2:8" ht="15" customHeight="1">
      <c r="B8" s="28" t="s">
        <v>30</v>
      </c>
      <c r="C8" s="28"/>
      <c r="D8" s="28"/>
      <c r="E8" s="28"/>
      <c r="F8" s="28"/>
    </row>
    <row r="9" spans="2:8">
      <c r="B9" s="1"/>
    </row>
    <row r="10" spans="2:8">
      <c r="B10" s="1"/>
    </row>
    <row r="12" spans="2:8" ht="16.5" thickBot="1"/>
    <row r="13" spans="2:8" ht="18" customHeight="1">
      <c r="B13" s="29" t="s">
        <v>0</v>
      </c>
      <c r="C13" s="29" t="s">
        <v>1</v>
      </c>
      <c r="D13" s="29" t="s">
        <v>2</v>
      </c>
      <c r="E13" s="6" t="s">
        <v>3</v>
      </c>
      <c r="F13" s="6" t="s">
        <v>29</v>
      </c>
    </row>
    <row r="14" spans="2:8" ht="18" customHeight="1" thickBot="1">
      <c r="B14" s="30"/>
      <c r="C14" s="30"/>
      <c r="D14" s="30"/>
      <c r="E14" s="7" t="s">
        <v>4</v>
      </c>
      <c r="F14" s="7" t="s">
        <v>5</v>
      </c>
    </row>
    <row r="15" spans="2:8" ht="19.5" customHeight="1">
      <c r="B15" s="8" t="s">
        <v>6</v>
      </c>
      <c r="C15" s="9">
        <v>24140103.49758609</v>
      </c>
      <c r="D15" s="10">
        <v>123200</v>
      </c>
      <c r="E15" s="10">
        <f>'[2]Consolidación (2023)'!H7</f>
        <v>0</v>
      </c>
      <c r="F15" s="10">
        <f>C15+D15-E15</f>
        <v>24263303.49758609</v>
      </c>
      <c r="G15" s="4"/>
      <c r="H15" s="4"/>
    </row>
    <row r="16" spans="2:8" ht="19.5" customHeight="1">
      <c r="B16" s="11" t="s">
        <v>7</v>
      </c>
      <c r="C16" s="12">
        <v>26519333.050000001</v>
      </c>
      <c r="D16" s="13">
        <v>550800</v>
      </c>
      <c r="E16" s="13">
        <f>'[2]Consolidación (2023)'!H8</f>
        <v>0</v>
      </c>
      <c r="F16" s="13">
        <f t="shared" ref="F16:F26" si="0">C16+D16-E16</f>
        <v>27070133.050000001</v>
      </c>
      <c r="G16" s="4"/>
      <c r="H16" s="4"/>
    </row>
    <row r="17" spans="2:8" ht="19.5" customHeight="1">
      <c r="B17" s="14" t="s">
        <v>8</v>
      </c>
      <c r="C17" s="12">
        <v>280924.07</v>
      </c>
      <c r="D17" s="13">
        <v>3000</v>
      </c>
      <c r="E17" s="13">
        <f>'[2]Consolidación (2023)'!H9</f>
        <v>0</v>
      </c>
      <c r="F17" s="13">
        <f t="shared" si="0"/>
        <v>283924.07</v>
      </c>
      <c r="G17" s="4"/>
      <c r="H17" s="4"/>
    </row>
    <row r="18" spans="2:8" ht="19.5" customHeight="1">
      <c r="B18" s="14" t="s">
        <v>9</v>
      </c>
      <c r="C18" s="12">
        <v>2961500</v>
      </c>
      <c r="D18" s="13">
        <f>'[2]Consolidación (2023)'!G10</f>
        <v>0</v>
      </c>
      <c r="E18" s="13">
        <v>390000</v>
      </c>
      <c r="F18" s="13">
        <f t="shared" si="0"/>
        <v>2571500</v>
      </c>
      <c r="G18" s="4"/>
      <c r="H18" s="4"/>
    </row>
    <row r="19" spans="2:8" ht="19.5" customHeight="1">
      <c r="B19" s="14" t="s">
        <v>10</v>
      </c>
      <c r="C19" s="12">
        <v>60000</v>
      </c>
      <c r="D19" s="13">
        <f>'[2]Consolidación (2023)'!G11</f>
        <v>0</v>
      </c>
      <c r="E19" s="13">
        <f>'[2]Consolidación (2023)'!H11</f>
        <v>0</v>
      </c>
      <c r="F19" s="13">
        <f t="shared" si="0"/>
        <v>60000</v>
      </c>
      <c r="G19" s="4"/>
      <c r="H19" s="4"/>
    </row>
    <row r="20" spans="2:8" ht="19.5" customHeight="1">
      <c r="B20" s="15" t="s">
        <v>11</v>
      </c>
      <c r="C20" s="16">
        <f>SUM(C15:C19)</f>
        <v>53961860.617586091</v>
      </c>
      <c r="D20" s="16">
        <f t="shared" ref="D20:E20" si="1">SUM(D15:D19)</f>
        <v>677000</v>
      </c>
      <c r="E20" s="16">
        <f t="shared" si="1"/>
        <v>390000</v>
      </c>
      <c r="F20" s="16">
        <f t="shared" si="0"/>
        <v>54248860.617586091</v>
      </c>
      <c r="G20" s="5"/>
      <c r="H20" s="5"/>
    </row>
    <row r="21" spans="2:8" ht="19.5" customHeight="1">
      <c r="B21" s="14" t="s">
        <v>12</v>
      </c>
      <c r="C21" s="17">
        <v>11635851.050000001</v>
      </c>
      <c r="D21" s="13">
        <v>3000</v>
      </c>
      <c r="E21" s="13">
        <f>'[2]Consolidación (2023)'!H13</f>
        <v>0</v>
      </c>
      <c r="F21" s="13">
        <f t="shared" si="0"/>
        <v>11638851.050000001</v>
      </c>
      <c r="G21" s="4"/>
      <c r="H21" s="4"/>
    </row>
    <row r="22" spans="2:8" ht="19.5" customHeight="1">
      <c r="B22" s="14" t="s">
        <v>13</v>
      </c>
      <c r="C22" s="12">
        <v>320000</v>
      </c>
      <c r="D22" s="13">
        <f>'[2]Consolidación (2023)'!G14</f>
        <v>0</v>
      </c>
      <c r="E22" s="13">
        <f>'[2]Consolidación (2023)'!H14</f>
        <v>0</v>
      </c>
      <c r="F22" s="13">
        <f t="shared" si="0"/>
        <v>320000</v>
      </c>
      <c r="G22" s="4"/>
      <c r="H22" s="4"/>
    </row>
    <row r="23" spans="2:8" ht="19.5" customHeight="1">
      <c r="B23" s="15" t="s">
        <v>14</v>
      </c>
      <c r="C23" s="16">
        <f>SUM(C21:C22)</f>
        <v>11955851.050000001</v>
      </c>
      <c r="D23" s="16">
        <f>SUM(D21:D22)</f>
        <v>3000</v>
      </c>
      <c r="E23" s="16">
        <f>SUM(E21:E22)</f>
        <v>0</v>
      </c>
      <c r="F23" s="16">
        <f t="shared" si="0"/>
        <v>11958851.050000001</v>
      </c>
      <c r="G23" s="5"/>
      <c r="H23" s="5"/>
    </row>
    <row r="24" spans="2:8" ht="19.5" customHeight="1">
      <c r="B24" s="15" t="s">
        <v>15</v>
      </c>
      <c r="C24" s="16">
        <f>C20+C23</f>
        <v>65917711.667586088</v>
      </c>
      <c r="D24" s="16">
        <f t="shared" ref="D24:E24" si="2">D20+D23</f>
        <v>680000</v>
      </c>
      <c r="E24" s="16">
        <f t="shared" si="2"/>
        <v>390000</v>
      </c>
      <c r="F24" s="16">
        <f t="shared" si="0"/>
        <v>66207711.667586088</v>
      </c>
      <c r="G24" s="5"/>
      <c r="H24" s="5"/>
    </row>
    <row r="25" spans="2:8" ht="19.5" customHeight="1">
      <c r="B25" s="14" t="s">
        <v>16</v>
      </c>
      <c r="C25" s="18">
        <v>33000</v>
      </c>
      <c r="D25" s="13">
        <f>'[2]Consolidación (2023)'!G17</f>
        <v>0</v>
      </c>
      <c r="E25" s="13">
        <f>'[2]Consolidación (2023)'!H17</f>
        <v>0</v>
      </c>
      <c r="F25" s="13">
        <f t="shared" si="0"/>
        <v>33000</v>
      </c>
      <c r="G25" s="4"/>
      <c r="H25" s="4"/>
    </row>
    <row r="26" spans="2:8" ht="19.5" customHeight="1">
      <c r="B26" s="14" t="s">
        <v>17</v>
      </c>
      <c r="C26" s="18">
        <v>2295826.94</v>
      </c>
      <c r="D26" s="13">
        <f>'[2]Consolidación (2023)'!G18</f>
        <v>0</v>
      </c>
      <c r="E26" s="13">
        <f>'[2]Consolidación (2023)'!H18</f>
        <v>0</v>
      </c>
      <c r="F26" s="13">
        <f t="shared" si="0"/>
        <v>2295826.94</v>
      </c>
      <c r="G26" s="4"/>
      <c r="H26" s="4"/>
    </row>
    <row r="27" spans="2:8" ht="19.5" customHeight="1" thickBot="1">
      <c r="B27" s="19" t="s">
        <v>18</v>
      </c>
      <c r="C27" s="20">
        <f>SUM(C25:C26)</f>
        <v>2328826.94</v>
      </c>
      <c r="D27" s="20">
        <f t="shared" ref="D27:F27" si="3">SUM(D25:D26)</f>
        <v>0</v>
      </c>
      <c r="E27" s="20">
        <f t="shared" si="3"/>
        <v>0</v>
      </c>
      <c r="F27" s="20">
        <f t="shared" si="3"/>
        <v>2328826.94</v>
      </c>
      <c r="G27" s="5"/>
      <c r="H27" s="5"/>
    </row>
    <row r="28" spans="2:8" ht="19.5" customHeight="1" thickBot="1">
      <c r="B28" s="21" t="s">
        <v>19</v>
      </c>
      <c r="C28" s="22">
        <f>C27+C24</f>
        <v>68246538.607586086</v>
      </c>
      <c r="D28" s="22">
        <f t="shared" ref="D28:F28" si="4">D27+D24</f>
        <v>680000</v>
      </c>
      <c r="E28" s="22">
        <f t="shared" si="4"/>
        <v>390000</v>
      </c>
      <c r="F28" s="22">
        <f t="shared" si="4"/>
        <v>68536538.607586086</v>
      </c>
      <c r="G28" s="4"/>
      <c r="H28" s="4"/>
    </row>
    <row r="30" spans="2:8" ht="16.5" thickBot="1"/>
    <row r="31" spans="2:8" ht="18" customHeight="1">
      <c r="B31" s="29" t="s">
        <v>20</v>
      </c>
      <c r="C31" s="29" t="s">
        <v>21</v>
      </c>
      <c r="D31" s="29" t="s">
        <v>2</v>
      </c>
      <c r="E31" s="6" t="s">
        <v>3</v>
      </c>
      <c r="F31" s="6" t="s">
        <v>29</v>
      </c>
    </row>
    <row r="32" spans="2:8" ht="18" customHeight="1" thickBot="1">
      <c r="B32" s="30"/>
      <c r="C32" s="30"/>
      <c r="D32" s="30"/>
      <c r="E32" s="7" t="s">
        <v>4</v>
      </c>
      <c r="F32" s="7" t="s">
        <v>5</v>
      </c>
    </row>
    <row r="33" spans="2:6" ht="19.5" customHeight="1">
      <c r="B33" s="26" t="s">
        <v>22</v>
      </c>
      <c r="C33" s="27">
        <v>22460120.23</v>
      </c>
      <c r="D33" s="10">
        <f>'[2]Consolidación (2023)'!O7</f>
        <v>0</v>
      </c>
      <c r="E33" s="10">
        <f>'[2]Consolidación (2023)'!P7</f>
        <v>0</v>
      </c>
      <c r="F33" s="10">
        <f>C33+D33-E33</f>
        <v>22460120.23</v>
      </c>
    </row>
    <row r="34" spans="2:6" ht="19.5" customHeight="1">
      <c r="B34" s="23" t="s">
        <v>23</v>
      </c>
      <c r="C34" s="24">
        <v>2854881.7399999998</v>
      </c>
      <c r="D34" s="13">
        <f>'[2]Consolidación (2023)'!O8</f>
        <v>0</v>
      </c>
      <c r="E34" s="13">
        <f>'[2]Consolidación (2023)'!P8</f>
        <v>0</v>
      </c>
      <c r="F34" s="13">
        <f t="shared" ref="F34:F45" si="5">C34+D34-E34</f>
        <v>2854881.7399999998</v>
      </c>
    </row>
    <row r="35" spans="2:6" ht="19.5" customHeight="1">
      <c r="B35" s="23" t="s">
        <v>24</v>
      </c>
      <c r="C35" s="24">
        <v>12245014.52</v>
      </c>
      <c r="D35" s="13">
        <f>'[2]Consolidación (2023)'!O9</f>
        <v>0</v>
      </c>
      <c r="E35" s="13">
        <f>'[2]Consolidación (2023)'!P9</f>
        <v>0</v>
      </c>
      <c r="F35" s="13">
        <f t="shared" si="5"/>
        <v>12245014.52</v>
      </c>
    </row>
    <row r="36" spans="2:6" ht="19.5" customHeight="1">
      <c r="B36" s="23" t="s">
        <v>9</v>
      </c>
      <c r="C36" s="24">
        <v>19288383.390000001</v>
      </c>
      <c r="D36" s="13">
        <v>390000</v>
      </c>
      <c r="E36" s="13">
        <v>390000</v>
      </c>
      <c r="F36" s="13">
        <f t="shared" si="5"/>
        <v>19288383.390000001</v>
      </c>
    </row>
    <row r="37" spans="2:6" ht="19.5" customHeight="1">
      <c r="B37" s="23" t="s">
        <v>25</v>
      </c>
      <c r="C37" s="24">
        <v>575917.35</v>
      </c>
      <c r="D37" s="13">
        <v>290000</v>
      </c>
      <c r="E37" s="13">
        <f>'[2]Consolidación (2023)'!P11</f>
        <v>0</v>
      </c>
      <c r="F37" s="13">
        <f t="shared" si="5"/>
        <v>865917.35</v>
      </c>
    </row>
    <row r="38" spans="2:6" ht="19.5" customHeight="1">
      <c r="B38" s="25" t="s">
        <v>11</v>
      </c>
      <c r="C38" s="16">
        <f>SUM(C33:C37)</f>
        <v>57424317.229999997</v>
      </c>
      <c r="D38" s="16">
        <f t="shared" ref="D38:E38" si="6">SUM(D33:D37)</f>
        <v>680000</v>
      </c>
      <c r="E38" s="16">
        <f t="shared" si="6"/>
        <v>390000</v>
      </c>
      <c r="F38" s="16">
        <f t="shared" si="5"/>
        <v>57714317.229999997</v>
      </c>
    </row>
    <row r="39" spans="2:6" ht="19.5" customHeight="1">
      <c r="B39" s="23" t="s">
        <v>26</v>
      </c>
      <c r="C39" s="24">
        <v>1507016</v>
      </c>
      <c r="D39" s="13">
        <f>'[2]Consolidación (2023)'!O13</f>
        <v>0</v>
      </c>
      <c r="E39" s="13">
        <f>'[2]Consolidación (2023)'!P13</f>
        <v>0</v>
      </c>
      <c r="F39" s="13">
        <f t="shared" si="5"/>
        <v>1507016</v>
      </c>
    </row>
    <row r="40" spans="2:6" ht="19.5" customHeight="1">
      <c r="B40" s="23" t="s">
        <v>13</v>
      </c>
      <c r="C40" s="24">
        <v>7021905.3799999999</v>
      </c>
      <c r="D40" s="13">
        <f>'[2]Consolidación (2023)'!O14</f>
        <v>0</v>
      </c>
      <c r="E40" s="13">
        <f>'[2]Consolidación (2023)'!P14</f>
        <v>0</v>
      </c>
      <c r="F40" s="13">
        <f t="shared" si="5"/>
        <v>7021905.3799999999</v>
      </c>
    </row>
    <row r="41" spans="2:6" ht="19.5" customHeight="1">
      <c r="B41" s="15" t="s">
        <v>14</v>
      </c>
      <c r="C41" s="16">
        <f>SUM(C39:C40)</f>
        <v>8528921.379999999</v>
      </c>
      <c r="D41" s="16">
        <f t="shared" ref="D41:E41" si="7">SUM(D39:D40)</f>
        <v>0</v>
      </c>
      <c r="E41" s="16">
        <f t="shared" si="7"/>
        <v>0</v>
      </c>
      <c r="F41" s="16">
        <f t="shared" si="5"/>
        <v>8528921.379999999</v>
      </c>
    </row>
    <row r="42" spans="2:6" ht="19.5" customHeight="1">
      <c r="B42" s="15" t="s">
        <v>15</v>
      </c>
      <c r="C42" s="16">
        <f>C38+C41</f>
        <v>65953238.609999999</v>
      </c>
      <c r="D42" s="16">
        <f t="shared" ref="D42:E42" si="8">D38+D41</f>
        <v>680000</v>
      </c>
      <c r="E42" s="16">
        <f t="shared" si="8"/>
        <v>390000</v>
      </c>
      <c r="F42" s="16">
        <f t="shared" si="5"/>
        <v>66243238.609999999</v>
      </c>
    </row>
    <row r="43" spans="2:6" ht="19.5" customHeight="1">
      <c r="B43" s="23" t="s">
        <v>16</v>
      </c>
      <c r="C43" s="24">
        <v>43300</v>
      </c>
      <c r="D43" s="13">
        <f>'[2]Consolidación (2023)'!O17</f>
        <v>0</v>
      </c>
      <c r="E43" s="13">
        <f>'[2]Consolidación (2023)'!P17</f>
        <v>0</v>
      </c>
      <c r="F43" s="13">
        <f t="shared" si="5"/>
        <v>43300</v>
      </c>
    </row>
    <row r="44" spans="2:6" ht="19.5" customHeight="1">
      <c r="B44" s="23" t="s">
        <v>17</v>
      </c>
      <c r="C44" s="24">
        <v>2250000</v>
      </c>
      <c r="D44" s="13">
        <f>'[2]Consolidación (2023)'!O18</f>
        <v>0</v>
      </c>
      <c r="E44" s="13">
        <f>'[2]Consolidación (2023)'!P18</f>
        <v>0</v>
      </c>
      <c r="F44" s="13">
        <f t="shared" si="5"/>
        <v>2250000</v>
      </c>
    </row>
    <row r="45" spans="2:6" ht="19.5" customHeight="1" thickBot="1">
      <c r="B45" s="19" t="s">
        <v>18</v>
      </c>
      <c r="C45" s="20">
        <f>SUM(C43:C44)</f>
        <v>2293300</v>
      </c>
      <c r="D45" s="20">
        <f t="shared" ref="D45:E45" si="9">SUM(D43:D44)</f>
        <v>0</v>
      </c>
      <c r="E45" s="20">
        <f t="shared" si="9"/>
        <v>0</v>
      </c>
      <c r="F45" s="20">
        <f t="shared" si="5"/>
        <v>2293300</v>
      </c>
    </row>
    <row r="46" spans="2:6" ht="19.5" customHeight="1" thickBot="1">
      <c r="B46" s="22" t="s">
        <v>27</v>
      </c>
      <c r="C46" s="22">
        <f>C45+C42</f>
        <v>68246538.609999999</v>
      </c>
      <c r="D46" s="22">
        <f t="shared" ref="D46:F46" si="10">D45+D42</f>
        <v>680000</v>
      </c>
      <c r="E46" s="22">
        <f t="shared" si="10"/>
        <v>390000</v>
      </c>
      <c r="F46" s="22">
        <f t="shared" si="10"/>
        <v>68536538.609999999</v>
      </c>
    </row>
    <row r="47" spans="2:6">
      <c r="F47" s="4"/>
    </row>
  </sheetData>
  <mergeCells count="7">
    <mergeCell ref="B8:F8"/>
    <mergeCell ref="B13:B14"/>
    <mergeCell ref="C13:C14"/>
    <mergeCell ref="D13:D14"/>
    <mergeCell ref="B31:B32"/>
    <mergeCell ref="C31:C32"/>
    <mergeCell ref="D31:D3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  <oleObjects>
    <oleObject progId="PBrush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Consolidación (Exp) (25)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rmillan</dc:creator>
  <cp:lastModifiedBy>slafita</cp:lastModifiedBy>
  <cp:lastPrinted>2025-04-02T08:17:38Z</cp:lastPrinted>
  <dcterms:created xsi:type="dcterms:W3CDTF">2022-12-17T13:04:27Z</dcterms:created>
  <dcterms:modified xsi:type="dcterms:W3CDTF">2025-04-02T08:17:52Z</dcterms:modified>
</cp:coreProperties>
</file>