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555" yWindow="4365" windowWidth="18990" windowHeight="7380" tabRatio="599"/>
  </bookViews>
  <sheets>
    <sheet name="INGRESOS 2024-2025" sheetId="137" r:id="rId1"/>
  </sheets>
  <definedNames>
    <definedName name="_xlnm._FilterDatabase" localSheetId="0" hidden="1">'INGRESOS 2024-2025'!$D$1:$D$210</definedName>
    <definedName name="_xlnm.Print_Area" localSheetId="0">'INGRESOS 2024-2025'!$A$1:$F$210</definedName>
    <definedName name="_xlnm.Print_Titles" localSheetId="0">'INGRESOS 2024-2025'!$3:$3</definedName>
  </definedNames>
  <calcPr calcId="125725"/>
</workbook>
</file>

<file path=xl/calcChain.xml><?xml version="1.0" encoding="utf-8"?>
<calcChain xmlns="http://schemas.openxmlformats.org/spreadsheetml/2006/main">
  <c r="F186" i="137"/>
  <c r="F185" s="1"/>
  <c r="E186"/>
  <c r="E185"/>
  <c r="F205"/>
  <c r="F204"/>
  <c r="F200"/>
  <c r="F199"/>
  <c r="F196"/>
  <c r="F190"/>
  <c r="F126"/>
  <c r="F175"/>
  <c r="F172"/>
  <c r="F168" s="1"/>
  <c r="F169"/>
  <c r="F161"/>
  <c r="F178"/>
  <c r="IL155"/>
  <c r="IL156"/>
  <c r="F145"/>
  <c r="F117"/>
  <c r="F105"/>
  <c r="F99"/>
  <c r="F94"/>
  <c r="F91"/>
  <c r="F76"/>
  <c r="E57"/>
  <c r="F57"/>
  <c r="F44"/>
  <c r="F41"/>
  <c r="F32" s="1"/>
  <c r="F33"/>
  <c r="F28"/>
  <c r="F21"/>
  <c r="F18"/>
  <c r="F17"/>
  <c r="F14"/>
  <c r="F8"/>
  <c r="F5"/>
  <c r="E5"/>
  <c r="E8"/>
  <c r="E14"/>
  <c r="E4" s="1"/>
  <c r="E18"/>
  <c r="E17" s="1"/>
  <c r="E21"/>
  <c r="E28"/>
  <c r="ID29"/>
  <c r="E33"/>
  <c r="E41"/>
  <c r="E44"/>
  <c r="E76"/>
  <c r="E91"/>
  <c r="E94"/>
  <c r="E99"/>
  <c r="E105"/>
  <c r="E117"/>
  <c r="IG129"/>
  <c r="IG135"/>
  <c r="E137"/>
  <c r="E126"/>
  <c r="E116" s="1"/>
  <c r="E145"/>
  <c r="E158"/>
  <c r="E166"/>
  <c r="E161" s="1"/>
  <c r="E169"/>
  <c r="E168" s="1"/>
  <c r="E172"/>
  <c r="E175"/>
  <c r="E178"/>
  <c r="E190"/>
  <c r="E189" s="1"/>
  <c r="E196"/>
  <c r="E200"/>
  <c r="E199" s="1"/>
  <c r="E205"/>
  <c r="E204"/>
  <c r="F189"/>
  <c r="F116"/>
  <c r="F4"/>
  <c r="F183" s="1"/>
  <c r="E32"/>
  <c r="E183" l="1"/>
  <c r="F208"/>
  <c r="E208"/>
  <c r="F210"/>
  <c r="E210" l="1"/>
</calcChain>
</file>

<file path=xl/sharedStrings.xml><?xml version="1.0" encoding="utf-8"?>
<sst xmlns="http://schemas.openxmlformats.org/spreadsheetml/2006/main" count="181" uniqueCount="178">
  <si>
    <t>DESCRIPCION</t>
  </si>
  <si>
    <t>TRANSFERENCIAS CORRIENTES</t>
  </si>
  <si>
    <t>PASIVOS FINANCIEROS</t>
  </si>
  <si>
    <t>TRANSFERENCIAS DE CAPITAL</t>
  </si>
  <si>
    <t>ACTIVOS FINANCIEROS</t>
  </si>
  <si>
    <t>IMPUESTOS DIRECTOS</t>
  </si>
  <si>
    <t>Impuesto sobre Bienes Inmuebles de Naturaleza Rústica</t>
  </si>
  <si>
    <t>Impuesto sobre Bienes Inmuebles de Naturaleza Urbana</t>
  </si>
  <si>
    <t xml:space="preserve">Impuesto de Vehículos de Tracción Mecánica </t>
  </si>
  <si>
    <t>Impuesto sobre Incremento del Valor de Terrenos Naturaleza Urbana</t>
  </si>
  <si>
    <t>Impuesto sobre Actividades Económicas</t>
  </si>
  <si>
    <t>IMPUESTOS INDIRECTOS</t>
  </si>
  <si>
    <t>OTROS IMPUESTOS INDIRECTOS</t>
  </si>
  <si>
    <t>Impuesto sobre construcciones, instalaciones y obras</t>
  </si>
  <si>
    <t>VENTAS</t>
  </si>
  <si>
    <t>Licencias autotaxis y vehículos de alquiler</t>
  </si>
  <si>
    <t>Cementerios</t>
  </si>
  <si>
    <t>Tanques de agua</t>
  </si>
  <si>
    <t>Servicios especiales</t>
  </si>
  <si>
    <t>Licencias urbanísticas</t>
  </si>
  <si>
    <t>Licencia apertura establecimientos</t>
  </si>
  <si>
    <t>Vallas, andamios, etc.</t>
  </si>
  <si>
    <t>Quioscos</t>
  </si>
  <si>
    <t>Utilización de infraestructura municipal</t>
  </si>
  <si>
    <t>CONTRIBUCIONES ESPECIALES</t>
  </si>
  <si>
    <t>REINTEGROS</t>
  </si>
  <si>
    <t>Pagos indebidos de ejercicios anteriores.</t>
  </si>
  <si>
    <t>Anuncios a cargo de particulares</t>
  </si>
  <si>
    <t>OTROS INGRESOS</t>
  </si>
  <si>
    <t>Recargo de apremio</t>
  </si>
  <si>
    <t>Intereses de demora</t>
  </si>
  <si>
    <t>INAEM. Feria de Teatro</t>
  </si>
  <si>
    <t>DE COMUNIDADES AUTÓNOMAS</t>
  </si>
  <si>
    <t>DE ENTIDADES LOCALES</t>
  </si>
  <si>
    <t>DE EMPRESAS PRIVADAS</t>
  </si>
  <si>
    <t>INGRESOS PATRIMONIALES</t>
  </si>
  <si>
    <t>INTERESES DE DEPÓSITOS</t>
  </si>
  <si>
    <t>Intereses de cuentas en bancos y cajas.</t>
  </si>
  <si>
    <t>RENTAS DE BIENES INMUEBLES</t>
  </si>
  <si>
    <t>Venta de libros</t>
  </si>
  <si>
    <t>TOTAL DE INGRESOS CORRIENTES</t>
  </si>
  <si>
    <t>Anticipo de pagas al personal</t>
  </si>
  <si>
    <t>TOTAL INGRESOS DE CAPITAL</t>
  </si>
  <si>
    <t>TOTAL INGRESOS</t>
  </si>
  <si>
    <t>Servicio extinción de incendios</t>
  </si>
  <si>
    <t>Ocupación puestos fiestas</t>
  </si>
  <si>
    <t>Puestos</t>
  </si>
  <si>
    <t>Bodas civiles</t>
  </si>
  <si>
    <t>Comarca de la Hoya. Juventud</t>
  </si>
  <si>
    <t>D.P.H. Feria de Teatro</t>
  </si>
  <si>
    <t>Empresas privadas. Fiestas</t>
  </si>
  <si>
    <t>Precio público Turismo</t>
  </si>
  <si>
    <t>Otros ingresos prestación servicio agua</t>
  </si>
  <si>
    <t>D.G.A. Policía Local</t>
  </si>
  <si>
    <t>Otros ingresos prestación Convenio servicio agua</t>
  </si>
  <si>
    <t>Precio público parking Plaza de la Constitución</t>
  </si>
  <si>
    <t>Precio público parking Ayuntamiento</t>
  </si>
  <si>
    <t>D.G.A. Red Aragonesa Espacios Escénicos</t>
  </si>
  <si>
    <t>D.P.H. Red Aragonesa Espacios Escénicos</t>
  </si>
  <si>
    <t>IMPUESTOS SOBRE LA RENTA</t>
  </si>
  <si>
    <t>Impuestos sobre la Renta</t>
  </si>
  <si>
    <t>IMPUESTOS SOBRE EL CAPITAL</t>
  </si>
  <si>
    <t>IMPUESTOS SOBRE LAS ACTIVIDADES ECONÓMICAS</t>
  </si>
  <si>
    <t>SOBRE EL VALOR AÑADIDO</t>
  </si>
  <si>
    <t>Impuesto sobre el Valor Añadido</t>
  </si>
  <si>
    <t>IMPUESTOS SOBRE CONSUMOS ESPECÍFICOS</t>
  </si>
  <si>
    <t>Impuesto sobre el alcohol y bebidas derivadas</t>
  </si>
  <si>
    <t>Impuesto sobre la cerveza</t>
  </si>
  <si>
    <t>Impuesto sobre las labores del tabaco</t>
  </si>
  <si>
    <t>Impuesto sobre Hidrocarburos</t>
  </si>
  <si>
    <t>Impuesto sobre Productos Intermedios</t>
  </si>
  <si>
    <t>Impuestos sobre gastos suntuarios</t>
  </si>
  <si>
    <t>TASAS, PRECIOS PÚBLICOS Y OTROS INGRESOS</t>
  </si>
  <si>
    <t>TASAS POR LA PRESTACIÓN DE SERVICIOS PÚBLICOS BÁSICOS</t>
  </si>
  <si>
    <t>Servicio de abastecimiento de agua</t>
  </si>
  <si>
    <t>Servicio de recogida de basuras</t>
  </si>
  <si>
    <t>TASAS REALIZACIÓN ACTIVIDADES DE COMPETENCIA LOCAL</t>
  </si>
  <si>
    <t>Tasa por expedición de documentos</t>
  </si>
  <si>
    <t>TASAS POR UTILIZACIÓN PRIVATIVA DOMINIO PÚBLICO O APROVECHAMIENTO ESPECIAL</t>
  </si>
  <si>
    <t>Uti.privativa o apr.esp. empresas explotadoras servicios de suministros</t>
  </si>
  <si>
    <t>Uti.pri.o apr.esp. empresas explotadoras servicios telecomunicaciones</t>
  </si>
  <si>
    <t>Tasas por ocupación de la vía pública con terrazas</t>
  </si>
  <si>
    <t>Tasa por entrada de vehículos</t>
  </si>
  <si>
    <t>Entradas a museos, exposiciones o espectáculos Área de Cultura</t>
  </si>
  <si>
    <t>Servicios educativos - Ludoteca</t>
  </si>
  <si>
    <t>PRECIOS PUBLICOS</t>
  </si>
  <si>
    <t>Entradas espectáculos Feria de Teatro</t>
  </si>
  <si>
    <t>Entradas espectáculos Servicio de Infancia</t>
  </si>
  <si>
    <t>Entradas espectáculos Área de Fiestas</t>
  </si>
  <si>
    <t>Por establecimiento o ampliación  servicios de extinción de incendios</t>
  </si>
  <si>
    <t>Venta de efectos inútiles</t>
  </si>
  <si>
    <t>Ejecuciones subsidiarias de obras e instalaciones a cargo particulares</t>
  </si>
  <si>
    <t>Otras multas y sanciones</t>
  </si>
  <si>
    <t>Otros ingresos diversos</t>
  </si>
  <si>
    <t>DE LA ADMINISTRACIÓN DEL ESTADO</t>
  </si>
  <si>
    <t>Fondo Complementario de Financiación</t>
  </si>
  <si>
    <t>Arrendamiento de fincas urbanas</t>
  </si>
  <si>
    <t>PRODUCTO CONCESIONES Y APROVECHAMIENTOS ESPECIALES</t>
  </si>
  <si>
    <t>De concesiones administrativas con contraprestación periódica</t>
  </si>
  <si>
    <t>Derecho de superficie con contraprestación periódica</t>
  </si>
  <si>
    <t>REINTEGRO DE PRÉSTAMOS DE FUERA DEL SECTOR PÚBLICO</t>
  </si>
  <si>
    <t>PRÉSTAMOS RECIBIDOS EN EUROS</t>
  </si>
  <si>
    <t>Préstamos recibidos a largo plazo de entes de fuera del sector público</t>
  </si>
  <si>
    <t>Servicios educativos - Servicio de Juventud</t>
  </si>
  <si>
    <t>Crematorio</t>
  </si>
  <si>
    <t>Servicio de abastecimiento de agua. Altas contadores.</t>
  </si>
  <si>
    <t>Tasas por otros servicios urbanísticos</t>
  </si>
  <si>
    <t>Multas por infracciones urbanísticas</t>
  </si>
  <si>
    <t>Cajeros</t>
  </si>
  <si>
    <t>Acceso a garajes</t>
  </si>
  <si>
    <t>TASAS PRESTACIÓN SERVICIOS DE CARÁCTER SOCIAL Y PREFERENTE</t>
  </si>
  <si>
    <t>Servicio de Ayuda a Domicilio</t>
  </si>
  <si>
    <t>D.G.A. Drogodependencias</t>
  </si>
  <si>
    <t>I.N.A.E.M. Programas de Cualificación Profesional Inicial</t>
  </si>
  <si>
    <t>I.A.S.S. Programas específicos de servicios sociales</t>
  </si>
  <si>
    <t>Comarca de la Hoya. Servicio Social de Base</t>
  </si>
  <si>
    <t>Pago electricidad viviendas sociales carretera de Apiés</t>
  </si>
  <si>
    <t>CAP</t>
  </si>
  <si>
    <t>ART</t>
  </si>
  <si>
    <t>PARTIDA</t>
  </si>
  <si>
    <t>Tasa por retirada y depósito de vehículos</t>
  </si>
  <si>
    <t>Tasa por estacionamiento regulado de vehículos</t>
  </si>
  <si>
    <t>Multas por acceso a zonas peatonales</t>
  </si>
  <si>
    <t>D.G.A. Feria de Teatro</t>
  </si>
  <si>
    <t>Multas zonas de estacionamiento regulado de vehículos</t>
  </si>
  <si>
    <t>Servicio de recogida y captura de animales</t>
  </si>
  <si>
    <t>D.G.A. Servicio ayuda a domicilio personas dependientes</t>
  </si>
  <si>
    <t>Reintegros de préstamos fuera sector público a largo plazo</t>
  </si>
  <si>
    <t>Subvención al Transporte Colectivo Urbano</t>
  </si>
  <si>
    <t>DIVIDENDOS Y PARTICIPACIÓN EN BENEFICIOS</t>
  </si>
  <si>
    <t>De sociedades y entidades no dependientes de entidades locales</t>
  </si>
  <si>
    <t>Cuotas de socios Casino</t>
  </si>
  <si>
    <t>Utilización instalaciones Casino</t>
  </si>
  <si>
    <t>Venta de naipes y billares Casino</t>
  </si>
  <si>
    <t>D.G.A. Educación Infantil Primer Grado</t>
  </si>
  <si>
    <t>DEL EXTERIOR</t>
  </si>
  <si>
    <t>Precio público Escuela Infantil "Las pajaritas"</t>
  </si>
  <si>
    <t>Comarca de la Hoya. Turismo Congresual</t>
  </si>
  <si>
    <t>Comarca de la Hoya. Gestión de servicios sociales</t>
  </si>
  <si>
    <t>D.G.A. Protección civil</t>
  </si>
  <si>
    <t>Utilización instalaciones Centro Cultural Manuel Benito Moliner</t>
  </si>
  <si>
    <t>Del Fondo de Desarrollo Regional. Poctefa EFA 128/16 MIGAP</t>
  </si>
  <si>
    <t>Del Fondo de Desarrollo Regional. Poctefa Spagyria Efa 188/16</t>
  </si>
  <si>
    <t>Utilización instalaciones Casa de la Música</t>
  </si>
  <si>
    <t>Precio público camping de San Jorge</t>
  </si>
  <si>
    <t>Ocio Alternativo</t>
  </si>
  <si>
    <t>D.G.A. Vivienda</t>
  </si>
  <si>
    <t>D.G.A. Camping de San Jorge</t>
  </si>
  <si>
    <t>Fondo Aragonés de Financiación Municipal</t>
  </si>
  <si>
    <t>Otras transferencias Unión Europea</t>
  </si>
  <si>
    <t>D.P.H. Turismo Congresual</t>
  </si>
  <si>
    <t xml:space="preserve">I.N.A.E.M.Programa experiencial"Parque Miguel Servet" Fase II </t>
  </si>
  <si>
    <t>I.N.A.E.M.Programa experiencial "Huesca impulsa tu empresa"</t>
  </si>
  <si>
    <t>D.P.H. SPEIS</t>
  </si>
  <si>
    <t>I.N.A.E.M. Programa experiencial "Crea tHu Empresa"</t>
  </si>
  <si>
    <t>I.N.A.E.M. Programa experiencial "Parque Miguel Servet" Fase III</t>
  </si>
  <si>
    <t>Otras transferencias de la Unión Europea PRTR</t>
  </si>
  <si>
    <t>Compensación por beneficios fiscales</t>
  </si>
  <si>
    <t>Comarca de la Hoya. Oficina del Consumidor</t>
  </si>
  <si>
    <t>Compensación Telefonica de España S.A.</t>
  </si>
  <si>
    <t>D.G.A. Centro de Emergencias</t>
  </si>
  <si>
    <t>Entradas espectáculos Festival Cultural</t>
  </si>
  <si>
    <t>INAEM. Festival Cultural</t>
  </si>
  <si>
    <t>D.P.H. Festival Cultural</t>
  </si>
  <si>
    <t>Instalaciones deportivas</t>
  </si>
  <si>
    <t>Prestación actividades deportivas</t>
  </si>
  <si>
    <t>Comarca de la Hoya. Deportes</t>
  </si>
  <si>
    <t>De concesiones administrativas con contraprestación no periódica</t>
  </si>
  <si>
    <t>Del Fondo de Desarrollo Regional. Poctefa Pyrenart</t>
  </si>
  <si>
    <t>Del Fondo de Desarrollo Regional. Poctefa Eko Pirineos de Circo</t>
  </si>
  <si>
    <t>I.N.A.E.M. Programa experiencial "Huesca Crea"</t>
  </si>
  <si>
    <t>Subvención control poblacional de colonias felinas</t>
  </si>
  <si>
    <t>I.N.A.E.M. Programa experiencial "Parque Miguel Servet" Fase IV</t>
  </si>
  <si>
    <t>ENAJENACIÓN DE INVERSIONES REALES</t>
  </si>
  <si>
    <t>DE TERRENOS</t>
  </si>
  <si>
    <t>Venta de solares</t>
  </si>
  <si>
    <t>D.G.A. Feria del Dulce</t>
  </si>
  <si>
    <t>PRESUPUESTO DE INGRESOS AYUNTAMIENTO DE HUESCA AÑO 2025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</si>
</sst>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&quot;pta&quot;_-;\-* #,##0.00\ &quot;pta&quot;_-;_-* &quot;-&quot;??\ &quot;pta&quot;_-;_-@_-"/>
  </numFmts>
  <fonts count="2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5" applyNumberFormat="0" applyAlignment="0" applyProtection="0"/>
    <xf numFmtId="0" fontId="10" fillId="23" borderId="6" applyNumberFormat="0" applyAlignment="0" applyProtection="0"/>
    <xf numFmtId="0" fontId="11" fillId="0" borderId="7" applyNumberFormat="0" applyFill="0" applyAlignment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12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3" fillId="30" borderId="5" applyNumberFormat="0" applyAlignment="0" applyProtection="0"/>
    <xf numFmtId="0" fontId="14" fillId="31" borderId="0" applyNumberFormat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32" borderId="0" applyNumberFormat="0" applyBorder="0" applyAlignment="0" applyProtection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6" fillId="0" borderId="0"/>
    <xf numFmtId="0" fontId="3" fillId="0" borderId="0"/>
    <xf numFmtId="0" fontId="1" fillId="0" borderId="0"/>
    <xf numFmtId="0" fontId="3" fillId="0" borderId="0"/>
    <xf numFmtId="0" fontId="4" fillId="0" borderId="0">
      <alignment vertical="top"/>
    </xf>
    <xf numFmtId="0" fontId="3" fillId="0" borderId="0"/>
    <xf numFmtId="0" fontId="6" fillId="33" borderId="8" applyNumberFormat="0" applyFont="0" applyAlignment="0" applyProtection="0"/>
    <xf numFmtId="0" fontId="16" fillId="22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12" fillId="0" borderId="12" applyNumberFormat="0" applyFill="0" applyAlignment="0" applyProtection="0"/>
    <xf numFmtId="0" fontId="22" fillId="0" borderId="13" applyNumberFormat="0" applyFill="0" applyAlignment="0" applyProtection="0"/>
  </cellStyleXfs>
  <cellXfs count="51">
    <xf numFmtId="0" fontId="0" fillId="0" borderId="0" xfId="0"/>
    <xf numFmtId="0" fontId="23" fillId="0" borderId="0" xfId="0" applyFont="1" applyAlignment="1">
      <alignment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vertical="center" wrapText="1"/>
    </xf>
    <xf numFmtId="4" fontId="23" fillId="0" borderId="4" xfId="0" applyNumberFormat="1" applyFont="1" applyBorder="1" applyAlignment="1">
      <alignment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" xfId="0" quotePrefix="1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4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6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efault" xfId="23"/>
    <cellStyle name="Default 2" xfId="24"/>
    <cellStyle name="Default 2 2" xfId="25"/>
    <cellStyle name="Default 3" xfId="26"/>
    <cellStyle name="Default 4" xfId="27"/>
    <cellStyle name="Default 4 2" xfId="28"/>
    <cellStyle name="Default 5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oneda 2" xfId="39"/>
    <cellStyle name="Moneda 3" xfId="40"/>
    <cellStyle name="Moneda 4" xfId="41"/>
    <cellStyle name="Moneda 5" xfId="42"/>
    <cellStyle name="Moneda 6" xfId="43"/>
    <cellStyle name="Moneda 7" xfId="44"/>
    <cellStyle name="Neutral" xfId="45" builtinId="28" customBuiltin="1"/>
    <cellStyle name="Normal" xfId="0" builtinId="0"/>
    <cellStyle name="Normal 2" xfId="46"/>
    <cellStyle name="Normal 2 2" xfId="47"/>
    <cellStyle name="Normal 2 3" xfId="48"/>
    <cellStyle name="Normal 3" xfId="49"/>
    <cellStyle name="Normal 3 2" xfId="50"/>
    <cellStyle name="Normal 4" xfId="51"/>
    <cellStyle name="Normal 5" xfId="52"/>
    <cellStyle name="Normal 5 2" xfId="53"/>
    <cellStyle name="Normal 6" xfId="54"/>
    <cellStyle name="Normal 7" xfId="55"/>
    <cellStyle name="Normal 8" xfId="56"/>
    <cellStyle name="Notas 2" xfId="57"/>
    <cellStyle name="Salida" xfId="58" builtinId="21" customBuiltin="1"/>
    <cellStyle name="Texto de advertencia" xfId="59" builtinId="11" customBuiltin="1"/>
    <cellStyle name="Texto explicativo" xfId="60" builtinId="53" customBuiltin="1"/>
    <cellStyle name="Título" xfId="61" builtinId="15" customBuiltin="1"/>
    <cellStyle name="Título 1" xfId="62" builtinId="16" customBuiltin="1"/>
    <cellStyle name="Título 2" xfId="63" builtinId="17" customBuiltin="1"/>
    <cellStyle name="Título 3" xfId="64" builtinId="18" customBuiltin="1"/>
    <cellStyle name="Total" xfId="65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210"/>
  <sheetViews>
    <sheetView tabSelected="1" zoomScaleNormal="100" workbookViewId="0">
      <pane ySplit="3" topLeftCell="A178" activePane="bottomLeft" state="frozenSplit"/>
      <selection activeCell="C1" sqref="C1"/>
      <selection pane="bottomLeft" sqref="A1:F1"/>
    </sheetView>
  </sheetViews>
  <sheetFormatPr baseColWidth="10" defaultRowHeight="15.75" customHeight="1"/>
  <cols>
    <col min="1" max="1" width="5" style="47" customWidth="1"/>
    <col min="2" max="2" width="4.7109375" style="1" customWidth="1"/>
    <col min="3" max="3" width="11.140625" style="1" bestFit="1" customWidth="1"/>
    <col min="4" max="4" width="70.42578125" style="43" customWidth="1"/>
    <col min="5" max="5" width="16.85546875" style="44" customWidth="1"/>
    <col min="6" max="6" width="17" style="44" customWidth="1"/>
    <col min="7" max="16384" width="11.42578125" style="1"/>
  </cols>
  <sheetData>
    <row r="1" spans="1:6" ht="15.75" customHeight="1">
      <c r="A1" s="49" t="s">
        <v>177</v>
      </c>
      <c r="B1" s="50"/>
      <c r="C1" s="50"/>
      <c r="D1" s="50"/>
      <c r="E1" s="50"/>
      <c r="F1" s="50"/>
    </row>
    <row r="3" spans="1:6" ht="15.75" customHeight="1">
      <c r="A3" s="48" t="s">
        <v>117</v>
      </c>
      <c r="B3" s="3" t="s">
        <v>118</v>
      </c>
      <c r="C3" s="3" t="s">
        <v>119</v>
      </c>
      <c r="D3" s="3" t="s">
        <v>0</v>
      </c>
      <c r="E3" s="2">
        <v>2024</v>
      </c>
      <c r="F3" s="2">
        <v>2025</v>
      </c>
    </row>
    <row r="4" spans="1:6" ht="15.75" customHeight="1">
      <c r="A4" s="4">
        <v>1</v>
      </c>
      <c r="B4" s="5"/>
      <c r="C4" s="5"/>
      <c r="D4" s="6" t="s">
        <v>5</v>
      </c>
      <c r="E4" s="7">
        <f>SUM(E5,E8,E14)</f>
        <v>22113408.050000001</v>
      </c>
      <c r="F4" s="7">
        <f>SUM(F5,F8,F14)</f>
        <v>22460120.23</v>
      </c>
    </row>
    <row r="5" spans="1:6" s="12" customFormat="1" ht="15.75" customHeight="1">
      <c r="A5" s="8"/>
      <c r="B5" s="9">
        <v>10</v>
      </c>
      <c r="C5" s="9"/>
      <c r="D5" s="10" t="s">
        <v>59</v>
      </c>
      <c r="E5" s="11">
        <f>E6</f>
        <v>1828408.05</v>
      </c>
      <c r="F5" s="11">
        <f>F6</f>
        <v>2242120.23</v>
      </c>
    </row>
    <row r="6" spans="1:6" s="12" customFormat="1" ht="15.75" customHeight="1">
      <c r="A6" s="8"/>
      <c r="B6" s="9"/>
      <c r="C6" s="9">
        <v>10000</v>
      </c>
      <c r="D6" s="10" t="s">
        <v>60</v>
      </c>
      <c r="E6" s="13">
        <v>1828408.05</v>
      </c>
      <c r="F6" s="13">
        <v>2242120.23</v>
      </c>
    </row>
    <row r="7" spans="1:6" s="12" customFormat="1" ht="15.75" customHeight="1">
      <c r="A7" s="8"/>
      <c r="B7" s="9"/>
      <c r="C7" s="9"/>
      <c r="D7" s="14"/>
      <c r="E7" s="13"/>
      <c r="F7" s="13"/>
    </row>
    <row r="8" spans="1:6" ht="15.75" customHeight="1">
      <c r="A8" s="15"/>
      <c r="B8" s="16">
        <v>11</v>
      </c>
      <c r="C8" s="16"/>
      <c r="D8" s="17" t="s">
        <v>61</v>
      </c>
      <c r="E8" s="18">
        <f>SUM(E9:E12)</f>
        <v>19102000</v>
      </c>
      <c r="F8" s="18">
        <f>SUM(F9:F12)</f>
        <v>19084000</v>
      </c>
    </row>
    <row r="9" spans="1:6" ht="15.75" customHeight="1">
      <c r="A9" s="15"/>
      <c r="B9" s="16"/>
      <c r="C9" s="16">
        <v>11200</v>
      </c>
      <c r="D9" s="17" t="s">
        <v>6</v>
      </c>
      <c r="E9" s="19">
        <v>190000</v>
      </c>
      <c r="F9" s="19">
        <v>194000</v>
      </c>
    </row>
    <row r="10" spans="1:6" ht="15.75" customHeight="1">
      <c r="A10" s="15"/>
      <c r="B10" s="16"/>
      <c r="C10" s="16">
        <v>11300</v>
      </c>
      <c r="D10" s="17" t="s">
        <v>7</v>
      </c>
      <c r="E10" s="19">
        <v>15398000</v>
      </c>
      <c r="F10" s="19">
        <v>15436000</v>
      </c>
    </row>
    <row r="11" spans="1:6" ht="15.75" customHeight="1">
      <c r="A11" s="15"/>
      <c r="B11" s="16"/>
      <c r="C11" s="16">
        <v>11500</v>
      </c>
      <c r="D11" s="20" t="s">
        <v>8</v>
      </c>
      <c r="E11" s="19">
        <v>2842000</v>
      </c>
      <c r="F11" s="19">
        <v>2943000</v>
      </c>
    </row>
    <row r="12" spans="1:6" ht="15.75" customHeight="1">
      <c r="A12" s="15"/>
      <c r="B12" s="16"/>
      <c r="C12" s="16">
        <v>11600</v>
      </c>
      <c r="D12" s="20" t="s">
        <v>9</v>
      </c>
      <c r="E12" s="19">
        <v>672000</v>
      </c>
      <c r="F12" s="19">
        <v>511000</v>
      </c>
    </row>
    <row r="13" spans="1:6" ht="15.75" customHeight="1">
      <c r="A13" s="15"/>
      <c r="B13" s="16"/>
      <c r="C13" s="16"/>
      <c r="D13" s="20"/>
      <c r="E13" s="19"/>
      <c r="F13" s="19"/>
    </row>
    <row r="14" spans="1:6" ht="15.75" customHeight="1">
      <c r="A14" s="15"/>
      <c r="B14" s="16">
        <v>13</v>
      </c>
      <c r="C14" s="16"/>
      <c r="D14" s="17" t="s">
        <v>62</v>
      </c>
      <c r="E14" s="18">
        <f>E15</f>
        <v>1183000</v>
      </c>
      <c r="F14" s="18">
        <f>F15</f>
        <v>1134000</v>
      </c>
    </row>
    <row r="15" spans="1:6" ht="15.75" customHeight="1">
      <c r="A15" s="15"/>
      <c r="B15" s="16"/>
      <c r="C15" s="16">
        <v>13000</v>
      </c>
      <c r="D15" s="20" t="s">
        <v>10</v>
      </c>
      <c r="E15" s="19">
        <v>1183000</v>
      </c>
      <c r="F15" s="19">
        <v>1134000</v>
      </c>
    </row>
    <row r="16" spans="1:6" ht="15.75" customHeight="1">
      <c r="A16" s="21"/>
      <c r="B16" s="22"/>
      <c r="C16" s="22"/>
      <c r="D16" s="23"/>
      <c r="E16" s="24"/>
      <c r="F16" s="25"/>
    </row>
    <row r="17" spans="1:238" ht="15.75" customHeight="1">
      <c r="A17" s="4">
        <v>2</v>
      </c>
      <c r="B17" s="26"/>
      <c r="C17" s="26"/>
      <c r="D17" s="27" t="s">
        <v>11</v>
      </c>
      <c r="E17" s="7">
        <f>SUM(E18,E21,E28)</f>
        <v>2496137.94</v>
      </c>
      <c r="F17" s="7">
        <f>SUM(F18,F21,F28)</f>
        <v>2854881.7399999998</v>
      </c>
    </row>
    <row r="18" spans="1:238" s="12" customFormat="1" ht="15.75" customHeight="1">
      <c r="A18" s="8"/>
      <c r="B18" s="16">
        <v>21</v>
      </c>
      <c r="C18" s="28"/>
      <c r="D18" s="29" t="s">
        <v>63</v>
      </c>
      <c r="E18" s="11">
        <f>E19</f>
        <v>1221083.26</v>
      </c>
      <c r="F18" s="11">
        <f>F19</f>
        <v>1259435.95</v>
      </c>
    </row>
    <row r="19" spans="1:238" s="12" customFormat="1" ht="15.75" customHeight="1">
      <c r="A19" s="8"/>
      <c r="B19" s="16"/>
      <c r="C19" s="16">
        <v>21000</v>
      </c>
      <c r="D19" s="29" t="s">
        <v>64</v>
      </c>
      <c r="E19" s="13">
        <v>1221083.26</v>
      </c>
      <c r="F19" s="13">
        <v>1259435.95</v>
      </c>
    </row>
    <row r="20" spans="1:238" s="34" customFormat="1" ht="15.75" customHeight="1">
      <c r="A20" s="30"/>
      <c r="B20" s="31"/>
      <c r="C20" s="31"/>
      <c r="D20" s="32"/>
      <c r="E20" s="33"/>
      <c r="F20" s="33"/>
    </row>
    <row r="21" spans="1:238" s="12" customFormat="1" ht="15.75" customHeight="1">
      <c r="A21" s="8"/>
      <c r="B21" s="16">
        <v>22</v>
      </c>
      <c r="C21" s="16"/>
      <c r="D21" s="29" t="s">
        <v>65</v>
      </c>
      <c r="E21" s="11">
        <f>SUM(E22:E26)</f>
        <v>436754.68</v>
      </c>
      <c r="F21" s="11">
        <f>SUM(F22:F26)</f>
        <v>435145.78999999992</v>
      </c>
    </row>
    <row r="22" spans="1:238" s="12" customFormat="1" ht="15.75" customHeight="1">
      <c r="A22" s="8"/>
      <c r="B22" s="16"/>
      <c r="C22" s="16">
        <v>22000</v>
      </c>
      <c r="D22" s="29" t="s">
        <v>66</v>
      </c>
      <c r="E22" s="13">
        <v>17053.849999999999</v>
      </c>
      <c r="F22" s="13">
        <v>12900.19</v>
      </c>
    </row>
    <row r="23" spans="1:238" s="12" customFormat="1" ht="15.75" customHeight="1">
      <c r="A23" s="8"/>
      <c r="B23" s="16"/>
      <c r="C23" s="16">
        <v>22001</v>
      </c>
      <c r="D23" s="29" t="s">
        <v>67</v>
      </c>
      <c r="E23" s="13">
        <v>5346.56</v>
      </c>
      <c r="F23" s="13">
        <v>6092.74</v>
      </c>
    </row>
    <row r="24" spans="1:238" s="12" customFormat="1" ht="15.75" customHeight="1">
      <c r="A24" s="8"/>
      <c r="B24" s="16"/>
      <c r="C24" s="16">
        <v>22003</v>
      </c>
      <c r="D24" s="29" t="s">
        <v>68</v>
      </c>
      <c r="E24" s="13">
        <v>134489</v>
      </c>
      <c r="F24" s="13">
        <v>140827.6</v>
      </c>
    </row>
    <row r="25" spans="1:238" s="12" customFormat="1" ht="15.75" customHeight="1">
      <c r="A25" s="8"/>
      <c r="B25" s="16"/>
      <c r="C25" s="16">
        <v>22004</v>
      </c>
      <c r="D25" s="29" t="s">
        <v>69</v>
      </c>
      <c r="E25" s="13">
        <v>279431.96000000002</v>
      </c>
      <c r="F25" s="13">
        <v>274973.28999999998</v>
      </c>
    </row>
    <row r="26" spans="1:238" s="12" customFormat="1" ht="15.75" customHeight="1">
      <c r="A26" s="8"/>
      <c r="B26" s="16"/>
      <c r="C26" s="16">
        <v>22006</v>
      </c>
      <c r="D26" s="29" t="s">
        <v>70</v>
      </c>
      <c r="E26" s="13">
        <v>433.31</v>
      </c>
      <c r="F26" s="13">
        <v>351.97</v>
      </c>
    </row>
    <row r="27" spans="1:238" s="12" customFormat="1" ht="15.75" customHeight="1">
      <c r="A27" s="8"/>
      <c r="B27" s="28"/>
      <c r="C27" s="28"/>
      <c r="D27" s="35"/>
      <c r="E27" s="13"/>
      <c r="F27" s="13"/>
    </row>
    <row r="28" spans="1:238" ht="15.75" customHeight="1">
      <c r="A28" s="15"/>
      <c r="B28" s="16">
        <v>29</v>
      </c>
      <c r="C28" s="16"/>
      <c r="D28" s="17" t="s">
        <v>12</v>
      </c>
      <c r="E28" s="18">
        <f>SUM(E29:E30)</f>
        <v>838300</v>
      </c>
      <c r="F28" s="18">
        <f>SUM(F29:F30)</f>
        <v>1160300</v>
      </c>
    </row>
    <row r="29" spans="1:238" ht="15.75" customHeight="1">
      <c r="A29" s="15"/>
      <c r="B29" s="16"/>
      <c r="C29" s="16">
        <v>29000</v>
      </c>
      <c r="D29" s="17" t="s">
        <v>13</v>
      </c>
      <c r="E29" s="19">
        <v>838000</v>
      </c>
      <c r="F29" s="19">
        <v>1160000</v>
      </c>
      <c r="ID29" s="36">
        <f>SUM(A29:IC29)</f>
        <v>2027000</v>
      </c>
    </row>
    <row r="30" spans="1:238" ht="15.75" customHeight="1">
      <c r="A30" s="15"/>
      <c r="B30" s="16"/>
      <c r="C30" s="16">
        <v>29100</v>
      </c>
      <c r="D30" s="17" t="s">
        <v>71</v>
      </c>
      <c r="E30" s="19">
        <v>300</v>
      </c>
      <c r="F30" s="19">
        <v>300</v>
      </c>
    </row>
    <row r="31" spans="1:238" ht="15.75" customHeight="1">
      <c r="A31" s="21"/>
      <c r="B31" s="22"/>
      <c r="C31" s="22"/>
      <c r="D31" s="37"/>
      <c r="E31" s="24"/>
      <c r="F31" s="25"/>
    </row>
    <row r="32" spans="1:238" ht="15.75" customHeight="1">
      <c r="A32" s="4">
        <v>3</v>
      </c>
      <c r="B32" s="26"/>
      <c r="C32" s="26"/>
      <c r="D32" s="27" t="s">
        <v>72</v>
      </c>
      <c r="E32" s="7">
        <f>SUM(E33,E41,E44,E57,E76,E91,E94,E99,E105)</f>
        <v>10337248.890000001</v>
      </c>
      <c r="F32" s="7">
        <f>SUM(F33,F41,F44,F57,F76,F91,F94,F99,F105)</f>
        <v>12245014.52</v>
      </c>
    </row>
    <row r="33" spans="1:6" ht="15.75" customHeight="1">
      <c r="A33" s="15"/>
      <c r="B33" s="16">
        <v>30</v>
      </c>
      <c r="C33" s="16"/>
      <c r="D33" s="17" t="s">
        <v>73</v>
      </c>
      <c r="E33" s="18">
        <f>SUM(E34:E39)</f>
        <v>5304500</v>
      </c>
      <c r="F33" s="18">
        <f>SUM(F34:F39)</f>
        <v>5715200</v>
      </c>
    </row>
    <row r="34" spans="1:6" ht="15.75" customHeight="1">
      <c r="A34" s="15"/>
      <c r="B34" s="16"/>
      <c r="C34" s="16">
        <v>30000</v>
      </c>
      <c r="D34" s="17" t="s">
        <v>74</v>
      </c>
      <c r="E34" s="19">
        <v>2270000</v>
      </c>
      <c r="F34" s="19">
        <v>2415000</v>
      </c>
    </row>
    <row r="35" spans="1:6" ht="15.75" customHeight="1">
      <c r="A35" s="15"/>
      <c r="B35" s="16"/>
      <c r="C35" s="16">
        <v>30001</v>
      </c>
      <c r="D35" s="17" t="s">
        <v>105</v>
      </c>
      <c r="E35" s="19">
        <v>21500</v>
      </c>
      <c r="F35" s="19">
        <v>22200</v>
      </c>
    </row>
    <row r="36" spans="1:6" ht="15.75" customHeight="1">
      <c r="A36" s="15"/>
      <c r="B36" s="16"/>
      <c r="C36" s="16">
        <v>30200</v>
      </c>
      <c r="D36" s="17" t="s">
        <v>75</v>
      </c>
      <c r="E36" s="19">
        <v>2674000</v>
      </c>
      <c r="F36" s="19">
        <v>2834000</v>
      </c>
    </row>
    <row r="37" spans="1:6" ht="15.75" customHeight="1">
      <c r="A37" s="15"/>
      <c r="B37" s="16"/>
      <c r="C37" s="16">
        <v>30900</v>
      </c>
      <c r="D37" s="17" t="s">
        <v>16</v>
      </c>
      <c r="E37" s="19">
        <v>108000</v>
      </c>
      <c r="F37" s="19">
        <v>102000</v>
      </c>
    </row>
    <row r="38" spans="1:6" ht="15.75" customHeight="1">
      <c r="A38" s="15"/>
      <c r="B38" s="16"/>
      <c r="C38" s="16">
        <v>30901</v>
      </c>
      <c r="D38" s="17" t="s">
        <v>104</v>
      </c>
      <c r="E38" s="19">
        <v>215000</v>
      </c>
      <c r="F38" s="19">
        <v>283000</v>
      </c>
    </row>
    <row r="39" spans="1:6" ht="15.75" customHeight="1">
      <c r="A39" s="15"/>
      <c r="B39" s="16"/>
      <c r="C39" s="16">
        <v>30902</v>
      </c>
      <c r="D39" s="17" t="s">
        <v>44</v>
      </c>
      <c r="E39" s="19">
        <v>16000</v>
      </c>
      <c r="F39" s="19">
        <v>59000</v>
      </c>
    </row>
    <row r="40" spans="1:6" ht="15.75" customHeight="1">
      <c r="A40" s="15"/>
      <c r="B40" s="16"/>
      <c r="C40" s="16"/>
      <c r="D40" s="17"/>
      <c r="E40" s="19"/>
      <c r="F40" s="19"/>
    </row>
    <row r="41" spans="1:6" ht="15.75" customHeight="1">
      <c r="A41" s="17"/>
      <c r="B41" s="16">
        <v>31</v>
      </c>
      <c r="C41" s="16"/>
      <c r="D41" s="20" t="s">
        <v>110</v>
      </c>
      <c r="E41" s="18">
        <f>E42</f>
        <v>149000</v>
      </c>
      <c r="F41" s="18">
        <f>F42</f>
        <v>174000</v>
      </c>
    </row>
    <row r="42" spans="1:6" ht="15.75" customHeight="1">
      <c r="A42" s="17"/>
      <c r="B42" s="16"/>
      <c r="C42" s="16">
        <v>31100</v>
      </c>
      <c r="D42" s="20" t="s">
        <v>111</v>
      </c>
      <c r="E42" s="19">
        <v>149000</v>
      </c>
      <c r="F42" s="19">
        <v>174000</v>
      </c>
    </row>
    <row r="43" spans="1:6" ht="15.75" customHeight="1">
      <c r="A43" s="15"/>
      <c r="B43" s="16"/>
      <c r="C43" s="16"/>
      <c r="D43" s="17"/>
      <c r="E43" s="19"/>
      <c r="F43" s="19"/>
    </row>
    <row r="44" spans="1:6" ht="15.75" customHeight="1">
      <c r="A44" s="15"/>
      <c r="B44" s="16">
        <v>32</v>
      </c>
      <c r="C44" s="16"/>
      <c r="D44" s="17" t="s">
        <v>76</v>
      </c>
      <c r="E44" s="18">
        <f>SUM(E45:E55)</f>
        <v>365400</v>
      </c>
      <c r="F44" s="18">
        <f>SUM(F45:F55)</f>
        <v>429700</v>
      </c>
    </row>
    <row r="45" spans="1:6" ht="15.75" customHeight="1">
      <c r="A45" s="15"/>
      <c r="B45" s="16"/>
      <c r="C45" s="16">
        <v>32100</v>
      </c>
      <c r="D45" s="17" t="s">
        <v>19</v>
      </c>
      <c r="E45" s="19">
        <v>161000</v>
      </c>
      <c r="F45" s="19">
        <v>215000</v>
      </c>
    </row>
    <row r="46" spans="1:6" ht="15.75" customHeight="1">
      <c r="A46" s="15"/>
      <c r="B46" s="16"/>
      <c r="C46" s="16">
        <v>32300</v>
      </c>
      <c r="D46" s="17" t="s">
        <v>106</v>
      </c>
      <c r="E46" s="19">
        <v>6000</v>
      </c>
      <c r="F46" s="19">
        <v>1000</v>
      </c>
    </row>
    <row r="47" spans="1:6" ht="15.75" customHeight="1">
      <c r="A47" s="15"/>
      <c r="B47" s="16"/>
      <c r="C47" s="16">
        <v>32500</v>
      </c>
      <c r="D47" s="17" t="s">
        <v>77</v>
      </c>
      <c r="E47" s="19">
        <v>73000</v>
      </c>
      <c r="F47" s="19">
        <v>71000</v>
      </c>
    </row>
    <row r="48" spans="1:6" ht="15.75" customHeight="1">
      <c r="A48" s="15"/>
      <c r="B48" s="16"/>
      <c r="C48" s="16">
        <v>32600</v>
      </c>
      <c r="D48" s="17" t="s">
        <v>120</v>
      </c>
      <c r="E48" s="19">
        <v>71000</v>
      </c>
      <c r="F48" s="19">
        <v>89000</v>
      </c>
    </row>
    <row r="49" spans="1:6" ht="15.75" customHeight="1">
      <c r="A49" s="15"/>
      <c r="B49" s="16"/>
      <c r="C49" s="16">
        <v>32901</v>
      </c>
      <c r="D49" s="17" t="s">
        <v>15</v>
      </c>
      <c r="E49" s="19">
        <v>100</v>
      </c>
      <c r="F49" s="19">
        <v>100</v>
      </c>
    </row>
    <row r="50" spans="1:6" ht="15.75" customHeight="1">
      <c r="A50" s="15"/>
      <c r="B50" s="16"/>
      <c r="C50" s="16">
        <v>32902</v>
      </c>
      <c r="D50" s="17" t="s">
        <v>17</v>
      </c>
      <c r="E50" s="19">
        <v>1200</v>
      </c>
      <c r="F50" s="19">
        <v>100</v>
      </c>
    </row>
    <row r="51" spans="1:6" ht="15.75" customHeight="1">
      <c r="A51" s="15"/>
      <c r="B51" s="16"/>
      <c r="C51" s="16">
        <v>32903</v>
      </c>
      <c r="D51" s="17" t="s">
        <v>18</v>
      </c>
      <c r="E51" s="19">
        <v>600</v>
      </c>
      <c r="F51" s="19">
        <v>700</v>
      </c>
    </row>
    <row r="52" spans="1:6" ht="15.75" customHeight="1">
      <c r="A52" s="15"/>
      <c r="B52" s="16"/>
      <c r="C52" s="16">
        <v>32904</v>
      </c>
      <c r="D52" s="17" t="s">
        <v>20</v>
      </c>
      <c r="E52" s="19">
        <v>24000</v>
      </c>
      <c r="F52" s="19">
        <v>20000</v>
      </c>
    </row>
    <row r="53" spans="1:6" ht="15.75" customHeight="1">
      <c r="A53" s="15"/>
      <c r="B53" s="16"/>
      <c r="C53" s="16">
        <v>32905</v>
      </c>
      <c r="D53" s="17" t="s">
        <v>125</v>
      </c>
      <c r="E53" s="19">
        <v>3000</v>
      </c>
      <c r="F53" s="19">
        <v>2400</v>
      </c>
    </row>
    <row r="54" spans="1:6" ht="15.75" customHeight="1">
      <c r="A54" s="15"/>
      <c r="B54" s="16"/>
      <c r="C54" s="16">
        <v>32907</v>
      </c>
      <c r="D54" s="17" t="s">
        <v>47</v>
      </c>
      <c r="E54" s="19">
        <v>4500</v>
      </c>
      <c r="F54" s="19">
        <v>6400</v>
      </c>
    </row>
    <row r="55" spans="1:6" ht="15.75" customHeight="1">
      <c r="A55" s="15"/>
      <c r="B55" s="16"/>
      <c r="C55" s="16">
        <v>32908</v>
      </c>
      <c r="D55" s="17" t="s">
        <v>131</v>
      </c>
      <c r="E55" s="19">
        <v>21000</v>
      </c>
      <c r="F55" s="19">
        <v>24000</v>
      </c>
    </row>
    <row r="56" spans="1:6" ht="15.75" customHeight="1">
      <c r="A56" s="15"/>
      <c r="B56" s="16"/>
      <c r="C56" s="16"/>
      <c r="D56" s="17"/>
      <c r="E56" s="19"/>
      <c r="F56" s="19"/>
    </row>
    <row r="57" spans="1:6" ht="15.75" customHeight="1">
      <c r="A57" s="15"/>
      <c r="B57" s="16">
        <v>33</v>
      </c>
      <c r="C57" s="16"/>
      <c r="D57" s="17" t="s">
        <v>78</v>
      </c>
      <c r="E57" s="18">
        <f>SUM(E58:E74)</f>
        <v>2739400</v>
      </c>
      <c r="F57" s="18">
        <f>SUM(F58:F74)</f>
        <v>3414000</v>
      </c>
    </row>
    <row r="58" spans="1:6" ht="15.75" customHeight="1">
      <c r="A58" s="15"/>
      <c r="B58" s="16"/>
      <c r="C58" s="16">
        <v>33000</v>
      </c>
      <c r="D58" s="17" t="s">
        <v>121</v>
      </c>
      <c r="E58" s="19">
        <v>793000</v>
      </c>
      <c r="F58" s="19">
        <v>938000</v>
      </c>
    </row>
    <row r="59" spans="1:6" ht="15.75" customHeight="1">
      <c r="A59" s="15"/>
      <c r="B59" s="16"/>
      <c r="C59" s="16">
        <v>33100</v>
      </c>
      <c r="D59" s="17" t="s">
        <v>82</v>
      </c>
      <c r="E59" s="19">
        <v>169000</v>
      </c>
      <c r="F59" s="19">
        <v>171000</v>
      </c>
    </row>
    <row r="60" spans="1:6" ht="15.75" customHeight="1">
      <c r="A60" s="15"/>
      <c r="B60" s="16"/>
      <c r="C60" s="16">
        <v>33200</v>
      </c>
      <c r="D60" s="17" t="s">
        <v>79</v>
      </c>
      <c r="E60" s="19">
        <v>978000</v>
      </c>
      <c r="F60" s="19">
        <v>808000</v>
      </c>
    </row>
    <row r="61" spans="1:6" ht="15.75" customHeight="1">
      <c r="A61" s="15"/>
      <c r="B61" s="16"/>
      <c r="C61" s="16">
        <v>33300</v>
      </c>
      <c r="D61" s="17" t="s">
        <v>80</v>
      </c>
      <c r="E61" s="19">
        <v>45000</v>
      </c>
      <c r="F61" s="19">
        <v>45000</v>
      </c>
    </row>
    <row r="62" spans="1:6" ht="15.75" customHeight="1">
      <c r="A62" s="15"/>
      <c r="B62" s="16"/>
      <c r="C62" s="16">
        <v>33500</v>
      </c>
      <c r="D62" s="17" t="s">
        <v>81</v>
      </c>
      <c r="E62" s="19">
        <v>66000</v>
      </c>
      <c r="F62" s="19">
        <v>66000</v>
      </c>
    </row>
    <row r="63" spans="1:6" ht="15.75" customHeight="1">
      <c r="A63" s="15"/>
      <c r="B63" s="16"/>
      <c r="C63" s="16">
        <v>33800</v>
      </c>
      <c r="D63" s="19" t="s">
        <v>159</v>
      </c>
      <c r="E63" s="19">
        <v>165000</v>
      </c>
      <c r="F63" s="19">
        <v>148500</v>
      </c>
    </row>
    <row r="64" spans="1:6" ht="15.75" customHeight="1">
      <c r="A64" s="15"/>
      <c r="B64" s="16"/>
      <c r="C64" s="16">
        <v>33902</v>
      </c>
      <c r="D64" s="17" t="s">
        <v>21</v>
      </c>
      <c r="E64" s="19">
        <v>264000</v>
      </c>
      <c r="F64" s="19">
        <v>257000</v>
      </c>
    </row>
    <row r="65" spans="1:6" ht="15.75" customHeight="1">
      <c r="A65" s="15"/>
      <c r="B65" s="16"/>
      <c r="C65" s="16">
        <v>33903</v>
      </c>
      <c r="D65" s="17" t="s">
        <v>22</v>
      </c>
      <c r="E65" s="19">
        <v>4600</v>
      </c>
      <c r="F65" s="19">
        <v>4900</v>
      </c>
    </row>
    <row r="66" spans="1:6" ht="15.75" customHeight="1">
      <c r="A66" s="15"/>
      <c r="B66" s="16"/>
      <c r="C66" s="16">
        <v>33904</v>
      </c>
      <c r="D66" s="38" t="s">
        <v>46</v>
      </c>
      <c r="E66" s="19">
        <v>63000</v>
      </c>
      <c r="F66" s="19">
        <v>58000</v>
      </c>
    </row>
    <row r="67" spans="1:6" ht="15.75" customHeight="1">
      <c r="A67" s="15"/>
      <c r="B67" s="16"/>
      <c r="C67" s="16">
        <v>33905</v>
      </c>
      <c r="D67" s="17" t="s">
        <v>23</v>
      </c>
      <c r="E67" s="19">
        <v>3700</v>
      </c>
      <c r="F67" s="19">
        <v>3700</v>
      </c>
    </row>
    <row r="68" spans="1:6" ht="15.75" customHeight="1">
      <c r="A68" s="15"/>
      <c r="B68" s="16"/>
      <c r="C68" s="16">
        <v>33906</v>
      </c>
      <c r="D68" s="17" t="s">
        <v>45</v>
      </c>
      <c r="E68" s="19">
        <v>153000</v>
      </c>
      <c r="F68" s="19">
        <v>161000</v>
      </c>
    </row>
    <row r="69" spans="1:6" ht="15.75" customHeight="1">
      <c r="A69" s="15"/>
      <c r="B69" s="16"/>
      <c r="C69" s="16">
        <v>33907</v>
      </c>
      <c r="D69" s="38" t="s">
        <v>140</v>
      </c>
      <c r="E69" s="19">
        <v>1000</v>
      </c>
      <c r="F69" s="19">
        <v>1000</v>
      </c>
    </row>
    <row r="70" spans="1:6" ht="15.75" customHeight="1">
      <c r="A70" s="15"/>
      <c r="B70" s="16"/>
      <c r="C70" s="16">
        <v>33910</v>
      </c>
      <c r="D70" s="20" t="s">
        <v>132</v>
      </c>
      <c r="E70" s="19">
        <v>2700</v>
      </c>
      <c r="F70" s="19">
        <v>29500</v>
      </c>
    </row>
    <row r="71" spans="1:6" ht="15.75" customHeight="1">
      <c r="A71" s="15"/>
      <c r="B71" s="16"/>
      <c r="C71" s="16">
        <v>33911</v>
      </c>
      <c r="D71" s="20" t="s">
        <v>108</v>
      </c>
      <c r="E71" s="19">
        <v>7400</v>
      </c>
      <c r="F71" s="19">
        <v>7400</v>
      </c>
    </row>
    <row r="72" spans="1:6" ht="15.75" customHeight="1">
      <c r="A72" s="15"/>
      <c r="B72" s="16"/>
      <c r="C72" s="16">
        <v>33912</v>
      </c>
      <c r="D72" s="20" t="s">
        <v>109</v>
      </c>
      <c r="E72" s="19">
        <v>7000</v>
      </c>
      <c r="F72" s="19">
        <v>7000</v>
      </c>
    </row>
    <row r="73" spans="1:6" ht="15.75" customHeight="1">
      <c r="A73" s="15"/>
      <c r="B73" s="16"/>
      <c r="C73" s="16">
        <v>33914</v>
      </c>
      <c r="D73" s="20" t="s">
        <v>143</v>
      </c>
      <c r="E73" s="19">
        <v>17000</v>
      </c>
      <c r="F73" s="19">
        <v>15000</v>
      </c>
    </row>
    <row r="74" spans="1:6" ht="15.75" customHeight="1">
      <c r="A74" s="15"/>
      <c r="B74" s="16"/>
      <c r="C74" s="16">
        <v>33915</v>
      </c>
      <c r="D74" s="20" t="s">
        <v>164</v>
      </c>
      <c r="E74" s="19"/>
      <c r="F74" s="19">
        <v>693000</v>
      </c>
    </row>
    <row r="75" spans="1:6" s="40" customFormat="1" ht="15.75" customHeight="1">
      <c r="A75" s="15"/>
      <c r="B75" s="16"/>
      <c r="C75" s="16"/>
      <c r="D75" s="17"/>
      <c r="E75" s="39"/>
      <c r="F75" s="39"/>
    </row>
    <row r="76" spans="1:6" ht="15.75" customHeight="1">
      <c r="A76" s="15"/>
      <c r="B76" s="16">
        <v>34</v>
      </c>
      <c r="C76" s="16"/>
      <c r="D76" s="20" t="s">
        <v>85</v>
      </c>
      <c r="E76" s="18">
        <f>SUM(E77:E89)</f>
        <v>309300</v>
      </c>
      <c r="F76" s="18">
        <f>SUM(F77:F89)</f>
        <v>902100</v>
      </c>
    </row>
    <row r="77" spans="1:6" ht="15.75" customHeight="1">
      <c r="A77" s="15"/>
      <c r="B77" s="16"/>
      <c r="C77" s="16">
        <v>34200</v>
      </c>
      <c r="D77" s="17" t="s">
        <v>84</v>
      </c>
      <c r="E77" s="19">
        <v>3500</v>
      </c>
      <c r="F77" s="19">
        <v>3600</v>
      </c>
    </row>
    <row r="78" spans="1:6" ht="15.75" customHeight="1">
      <c r="A78" s="15"/>
      <c r="B78" s="16"/>
      <c r="C78" s="16">
        <v>34205</v>
      </c>
      <c r="D78" s="17" t="s">
        <v>103</v>
      </c>
      <c r="E78" s="19">
        <v>4800</v>
      </c>
      <c r="F78" s="19"/>
    </row>
    <row r="79" spans="1:6" ht="15.75" customHeight="1">
      <c r="A79" s="15"/>
      <c r="B79" s="16"/>
      <c r="C79" s="16">
        <v>34206</v>
      </c>
      <c r="D79" s="17" t="s">
        <v>136</v>
      </c>
      <c r="E79" s="19">
        <v>66000</v>
      </c>
      <c r="F79" s="19">
        <v>71000</v>
      </c>
    </row>
    <row r="80" spans="1:6" ht="15.75" customHeight="1">
      <c r="A80" s="15"/>
      <c r="B80" s="16"/>
      <c r="C80" s="16">
        <v>34301</v>
      </c>
      <c r="D80" s="17" t="s">
        <v>165</v>
      </c>
      <c r="E80" s="19"/>
      <c r="F80" s="19">
        <v>576000</v>
      </c>
    </row>
    <row r="81" spans="1:6" ht="15.75" customHeight="1">
      <c r="A81" s="15"/>
      <c r="B81" s="16"/>
      <c r="C81" s="16">
        <v>34400</v>
      </c>
      <c r="D81" s="17" t="s">
        <v>83</v>
      </c>
      <c r="E81" s="19">
        <v>22300</v>
      </c>
      <c r="F81" s="19">
        <v>17000</v>
      </c>
    </row>
    <row r="82" spans="1:6" ht="15.75" customHeight="1">
      <c r="A82" s="15"/>
      <c r="B82" s="16"/>
      <c r="C82" s="16">
        <v>34401</v>
      </c>
      <c r="D82" s="17" t="s">
        <v>86</v>
      </c>
      <c r="E82" s="19">
        <v>12300</v>
      </c>
      <c r="F82" s="19">
        <v>10200</v>
      </c>
    </row>
    <row r="83" spans="1:6" ht="15.75" customHeight="1">
      <c r="A83" s="15"/>
      <c r="B83" s="16"/>
      <c r="C83" s="16">
        <v>34402</v>
      </c>
      <c r="D83" s="17" t="s">
        <v>87</v>
      </c>
      <c r="E83" s="19">
        <v>21900</v>
      </c>
      <c r="F83" s="19">
        <v>29400</v>
      </c>
    </row>
    <row r="84" spans="1:6" ht="15.75" customHeight="1">
      <c r="A84" s="15"/>
      <c r="B84" s="16"/>
      <c r="C84" s="16">
        <v>34403</v>
      </c>
      <c r="D84" s="17" t="s">
        <v>88</v>
      </c>
      <c r="E84" s="19">
        <v>5000</v>
      </c>
      <c r="F84" s="19">
        <v>5400</v>
      </c>
    </row>
    <row r="85" spans="1:6" ht="15.75" customHeight="1">
      <c r="A85" s="15"/>
      <c r="B85" s="16"/>
      <c r="C85" s="16">
        <v>34404</v>
      </c>
      <c r="D85" s="17" t="s">
        <v>161</v>
      </c>
      <c r="E85" s="19">
        <v>6900</v>
      </c>
      <c r="F85" s="19"/>
    </row>
    <row r="86" spans="1:6" ht="15.75" customHeight="1">
      <c r="A86" s="15"/>
      <c r="B86" s="16"/>
      <c r="C86" s="16">
        <v>34900</v>
      </c>
      <c r="D86" s="17" t="s">
        <v>56</v>
      </c>
      <c r="E86" s="19">
        <v>2500</v>
      </c>
      <c r="F86" s="19">
        <v>2100</v>
      </c>
    </row>
    <row r="87" spans="1:6" ht="15.75" customHeight="1">
      <c r="A87" s="15"/>
      <c r="B87" s="16"/>
      <c r="C87" s="16">
        <v>34901</v>
      </c>
      <c r="D87" s="17" t="s">
        <v>51</v>
      </c>
      <c r="E87" s="19">
        <v>53800</v>
      </c>
      <c r="F87" s="19">
        <v>64500</v>
      </c>
    </row>
    <row r="88" spans="1:6" ht="15.75" customHeight="1">
      <c r="A88" s="15"/>
      <c r="B88" s="16"/>
      <c r="C88" s="16">
        <v>34902</v>
      </c>
      <c r="D88" s="17" t="s">
        <v>55</v>
      </c>
      <c r="E88" s="19">
        <v>85000</v>
      </c>
      <c r="F88" s="19">
        <v>91000</v>
      </c>
    </row>
    <row r="89" spans="1:6" ht="15.75" customHeight="1">
      <c r="A89" s="15"/>
      <c r="B89" s="16"/>
      <c r="C89" s="16">
        <v>34903</v>
      </c>
      <c r="D89" s="17" t="s">
        <v>144</v>
      </c>
      <c r="E89" s="19">
        <v>25300</v>
      </c>
      <c r="F89" s="19">
        <v>31900</v>
      </c>
    </row>
    <row r="90" spans="1:6" ht="15.75" customHeight="1">
      <c r="A90" s="15"/>
      <c r="B90" s="16"/>
      <c r="C90" s="16"/>
      <c r="D90" s="17"/>
      <c r="E90" s="19"/>
      <c r="F90" s="19"/>
    </row>
    <row r="91" spans="1:6" ht="15.75" customHeight="1">
      <c r="A91" s="15"/>
      <c r="B91" s="16">
        <v>35</v>
      </c>
      <c r="C91" s="16"/>
      <c r="D91" s="17" t="s">
        <v>24</v>
      </c>
      <c r="E91" s="18">
        <f>E92</f>
        <v>273548.89</v>
      </c>
      <c r="F91" s="18">
        <f>F92</f>
        <v>292614.52</v>
      </c>
    </row>
    <row r="92" spans="1:6" ht="15.75" customHeight="1">
      <c r="A92" s="15"/>
      <c r="B92" s="16"/>
      <c r="C92" s="16">
        <v>35100</v>
      </c>
      <c r="D92" s="20" t="s">
        <v>89</v>
      </c>
      <c r="E92" s="19">
        <v>273548.89</v>
      </c>
      <c r="F92" s="19">
        <v>292614.52</v>
      </c>
    </row>
    <row r="93" spans="1:6" ht="15.75" customHeight="1">
      <c r="A93" s="15"/>
      <c r="B93" s="16"/>
      <c r="C93" s="16"/>
      <c r="D93" s="20"/>
      <c r="E93" s="19"/>
      <c r="F93" s="19"/>
    </row>
    <row r="94" spans="1:6" ht="15.75" customHeight="1">
      <c r="A94" s="15"/>
      <c r="B94" s="16">
        <v>36</v>
      </c>
      <c r="C94" s="16"/>
      <c r="D94" s="20" t="s">
        <v>14</v>
      </c>
      <c r="E94" s="18">
        <f>SUM(E95:E97)</f>
        <v>9600</v>
      </c>
      <c r="F94" s="18">
        <f>SUM(F95:F97)</f>
        <v>20400</v>
      </c>
    </row>
    <row r="95" spans="1:6" ht="15.75" customHeight="1">
      <c r="A95" s="15"/>
      <c r="B95" s="16"/>
      <c r="C95" s="16">
        <v>36000</v>
      </c>
      <c r="D95" s="17" t="s">
        <v>90</v>
      </c>
      <c r="E95" s="19">
        <v>8300</v>
      </c>
      <c r="F95" s="19">
        <v>19400</v>
      </c>
    </row>
    <row r="96" spans="1:6" ht="15.75" customHeight="1">
      <c r="A96" s="15"/>
      <c r="B96" s="16"/>
      <c r="C96" s="16">
        <v>36001</v>
      </c>
      <c r="D96" s="17" t="s">
        <v>39</v>
      </c>
      <c r="E96" s="19">
        <v>100</v>
      </c>
      <c r="F96" s="19">
        <v>100</v>
      </c>
    </row>
    <row r="97" spans="1:6" ht="15.75" customHeight="1">
      <c r="A97" s="15"/>
      <c r="B97" s="16"/>
      <c r="C97" s="16">
        <v>36002</v>
      </c>
      <c r="D97" s="17" t="s">
        <v>133</v>
      </c>
      <c r="E97" s="19">
        <v>1200</v>
      </c>
      <c r="F97" s="19">
        <v>900</v>
      </c>
    </row>
    <row r="98" spans="1:6" ht="15.75" customHeight="1">
      <c r="A98" s="15"/>
      <c r="B98" s="16"/>
      <c r="C98" s="16"/>
      <c r="D98" s="17"/>
      <c r="E98" s="19"/>
      <c r="F98" s="19"/>
    </row>
    <row r="99" spans="1:6" ht="15.75" customHeight="1">
      <c r="A99" s="15"/>
      <c r="B99" s="16">
        <v>38</v>
      </c>
      <c r="C99" s="16"/>
      <c r="D99" s="17" t="s">
        <v>25</v>
      </c>
      <c r="E99" s="18">
        <f>SUM(E100:E103)</f>
        <v>45800</v>
      </c>
      <c r="F99" s="18">
        <f>SUM(F100:F103)</f>
        <v>34000</v>
      </c>
    </row>
    <row r="100" spans="1:6" ht="15.75" customHeight="1">
      <c r="A100" s="15"/>
      <c r="B100" s="16"/>
      <c r="C100" s="16">
        <v>38901</v>
      </c>
      <c r="D100" s="17" t="s">
        <v>26</v>
      </c>
      <c r="E100" s="19">
        <v>3500</v>
      </c>
      <c r="F100" s="19">
        <v>5900</v>
      </c>
    </row>
    <row r="101" spans="1:6" ht="15.75" customHeight="1">
      <c r="A101" s="15"/>
      <c r="B101" s="16"/>
      <c r="C101" s="16">
        <v>38902</v>
      </c>
      <c r="D101" s="17" t="s">
        <v>27</v>
      </c>
      <c r="E101" s="19">
        <v>300</v>
      </c>
      <c r="F101" s="19">
        <v>100</v>
      </c>
    </row>
    <row r="102" spans="1:6" ht="15.75" customHeight="1">
      <c r="A102" s="15"/>
      <c r="B102" s="16"/>
      <c r="C102" s="16">
        <v>38903</v>
      </c>
      <c r="D102" s="38" t="s">
        <v>91</v>
      </c>
      <c r="E102" s="19">
        <v>42000</v>
      </c>
      <c r="F102" s="19">
        <v>28000</v>
      </c>
    </row>
    <row r="103" spans="1:6" ht="15.75" customHeight="1">
      <c r="A103" s="15"/>
      <c r="B103" s="16"/>
      <c r="C103" s="16">
        <v>38904</v>
      </c>
      <c r="D103" s="20" t="s">
        <v>116</v>
      </c>
      <c r="E103" s="19"/>
      <c r="F103" s="19"/>
    </row>
    <row r="104" spans="1:6" ht="15.75" customHeight="1">
      <c r="A104" s="15"/>
      <c r="B104" s="16"/>
      <c r="C104" s="16"/>
      <c r="D104" s="17"/>
      <c r="E104" s="19"/>
      <c r="F104" s="19"/>
    </row>
    <row r="105" spans="1:6" ht="15.75" customHeight="1">
      <c r="A105" s="15"/>
      <c r="B105" s="16">
        <v>39</v>
      </c>
      <c r="C105" s="16"/>
      <c r="D105" s="17" t="s">
        <v>28</v>
      </c>
      <c r="E105" s="18">
        <f>SUM(E106:E114)</f>
        <v>1140700</v>
      </c>
      <c r="F105" s="18">
        <f>SUM(F106:F114)</f>
        <v>1263000</v>
      </c>
    </row>
    <row r="106" spans="1:6" ht="15.75" customHeight="1">
      <c r="A106" s="15"/>
      <c r="B106" s="16"/>
      <c r="C106" s="16">
        <v>39100</v>
      </c>
      <c r="D106" s="17" t="s">
        <v>107</v>
      </c>
      <c r="E106" s="19">
        <v>15700</v>
      </c>
      <c r="F106" s="19">
        <v>18800</v>
      </c>
    </row>
    <row r="107" spans="1:6" ht="15.75" customHeight="1">
      <c r="A107" s="15"/>
      <c r="B107" s="16"/>
      <c r="C107" s="16">
        <v>39121</v>
      </c>
      <c r="D107" s="17" t="s">
        <v>122</v>
      </c>
      <c r="E107" s="19">
        <v>243000</v>
      </c>
      <c r="F107" s="19">
        <v>276000</v>
      </c>
    </row>
    <row r="108" spans="1:6" ht="15.75" customHeight="1">
      <c r="A108" s="15"/>
      <c r="B108" s="16"/>
      <c r="C108" s="16">
        <v>39190</v>
      </c>
      <c r="D108" s="17" t="s">
        <v>92</v>
      </c>
      <c r="E108" s="19">
        <v>531000</v>
      </c>
      <c r="F108" s="19">
        <v>531000</v>
      </c>
    </row>
    <row r="109" spans="1:6" ht="15.75" customHeight="1">
      <c r="A109" s="15"/>
      <c r="B109" s="16"/>
      <c r="C109" s="16">
        <v>39191</v>
      </c>
      <c r="D109" s="17" t="s">
        <v>124</v>
      </c>
      <c r="E109" s="19">
        <v>80600</v>
      </c>
      <c r="F109" s="19">
        <v>78400</v>
      </c>
    </row>
    <row r="110" spans="1:6" ht="15.75" customHeight="1">
      <c r="A110" s="15"/>
      <c r="B110" s="16"/>
      <c r="C110" s="16">
        <v>39211</v>
      </c>
      <c r="D110" s="17" t="s">
        <v>29</v>
      </c>
      <c r="E110" s="19">
        <v>161000</v>
      </c>
      <c r="F110" s="19">
        <v>205000</v>
      </c>
    </row>
    <row r="111" spans="1:6" ht="15.75" customHeight="1">
      <c r="A111" s="15"/>
      <c r="B111" s="16"/>
      <c r="C111" s="16">
        <v>39300</v>
      </c>
      <c r="D111" s="17" t="s">
        <v>30</v>
      </c>
      <c r="E111" s="19">
        <v>72500</v>
      </c>
      <c r="F111" s="19">
        <v>114000</v>
      </c>
    </row>
    <row r="112" spans="1:6" ht="15.75" customHeight="1">
      <c r="A112" s="15"/>
      <c r="B112" s="16"/>
      <c r="C112" s="16">
        <v>39900</v>
      </c>
      <c r="D112" s="17" t="s">
        <v>93</v>
      </c>
      <c r="E112" s="19">
        <v>17000</v>
      </c>
      <c r="F112" s="19">
        <v>6000</v>
      </c>
    </row>
    <row r="113" spans="1:6" ht="15.75" customHeight="1">
      <c r="A113" s="15"/>
      <c r="B113" s="16"/>
      <c r="C113" s="16">
        <v>39901</v>
      </c>
      <c r="D113" s="17" t="s">
        <v>54</v>
      </c>
      <c r="E113" s="19">
        <v>1400</v>
      </c>
      <c r="F113" s="19">
        <v>1400</v>
      </c>
    </row>
    <row r="114" spans="1:6" ht="15.75" customHeight="1">
      <c r="A114" s="15"/>
      <c r="B114" s="16"/>
      <c r="C114" s="16">
        <v>39902</v>
      </c>
      <c r="D114" s="17" t="s">
        <v>52</v>
      </c>
      <c r="E114" s="19">
        <v>18500</v>
      </c>
      <c r="F114" s="19">
        <v>32400</v>
      </c>
    </row>
    <row r="115" spans="1:6" ht="15.75" customHeight="1">
      <c r="A115" s="21"/>
      <c r="B115" s="22"/>
      <c r="C115" s="22"/>
      <c r="D115" s="37"/>
      <c r="E115" s="24"/>
      <c r="F115" s="25"/>
    </row>
    <row r="116" spans="1:6" ht="15.75" customHeight="1">
      <c r="A116" s="4">
        <v>4</v>
      </c>
      <c r="B116" s="5"/>
      <c r="C116" s="5"/>
      <c r="D116" s="6" t="s">
        <v>1</v>
      </c>
      <c r="E116" s="7">
        <f>SUM(E117,E126,E145,E158,E161)</f>
        <v>17392090.380000003</v>
      </c>
      <c r="F116" s="7">
        <f>SUM(F117,F126,F145,F158,F161)</f>
        <v>19288383.389999997</v>
      </c>
    </row>
    <row r="117" spans="1:6" ht="15.75" customHeight="1">
      <c r="A117" s="15"/>
      <c r="B117" s="16">
        <v>42</v>
      </c>
      <c r="C117" s="16"/>
      <c r="D117" s="17" t="s">
        <v>94</v>
      </c>
      <c r="E117" s="18">
        <f>SUM(E118:E124)</f>
        <v>12161743.860000001</v>
      </c>
      <c r="F117" s="18">
        <f>SUM(F118:F124)</f>
        <v>14099201.27</v>
      </c>
    </row>
    <row r="118" spans="1:6" ht="15.75" customHeight="1">
      <c r="A118" s="15"/>
      <c r="B118" s="16"/>
      <c r="C118" s="16">
        <v>42010</v>
      </c>
      <c r="D118" s="17" t="s">
        <v>95</v>
      </c>
      <c r="E118" s="19">
        <v>11938323.470000001</v>
      </c>
      <c r="F118" s="19">
        <v>13797216.27</v>
      </c>
    </row>
    <row r="119" spans="1:6" ht="15.75" customHeight="1">
      <c r="A119" s="15"/>
      <c r="B119" s="16"/>
      <c r="C119" s="16">
        <v>42020</v>
      </c>
      <c r="D119" s="17" t="s">
        <v>157</v>
      </c>
      <c r="E119" s="19">
        <v>25900</v>
      </c>
      <c r="F119" s="19">
        <v>62200</v>
      </c>
    </row>
    <row r="120" spans="1:6" ht="15.75" customHeight="1">
      <c r="A120" s="15"/>
      <c r="B120" s="16"/>
      <c r="C120" s="16">
        <v>42090</v>
      </c>
      <c r="D120" s="17" t="s">
        <v>145</v>
      </c>
      <c r="E120" s="19">
        <v>123710</v>
      </c>
      <c r="F120" s="19">
        <v>81247</v>
      </c>
    </row>
    <row r="121" spans="1:6" ht="15.75" customHeight="1">
      <c r="A121" s="15"/>
      <c r="B121" s="16"/>
      <c r="C121" s="16">
        <v>42094</v>
      </c>
      <c r="D121" s="17" t="s">
        <v>128</v>
      </c>
      <c r="E121" s="19">
        <v>33810.39</v>
      </c>
      <c r="F121" s="19">
        <v>62500</v>
      </c>
    </row>
    <row r="122" spans="1:6" ht="15.75" customHeight="1">
      <c r="A122" s="15"/>
      <c r="B122" s="16"/>
      <c r="C122" s="16">
        <v>42097</v>
      </c>
      <c r="D122" s="17" t="s">
        <v>171</v>
      </c>
      <c r="E122" s="19"/>
      <c r="F122" s="19">
        <v>72188</v>
      </c>
    </row>
    <row r="123" spans="1:6" ht="15.75" customHeight="1">
      <c r="A123" s="15"/>
      <c r="B123" s="16"/>
      <c r="C123" s="16">
        <v>42190</v>
      </c>
      <c r="D123" s="17" t="s">
        <v>31</v>
      </c>
      <c r="E123" s="19">
        <v>18000</v>
      </c>
      <c r="F123" s="19">
        <v>23850</v>
      </c>
    </row>
    <row r="124" spans="1:6" ht="15.75" customHeight="1">
      <c r="A124" s="15"/>
      <c r="B124" s="16"/>
      <c r="C124" s="16">
        <v>42191</v>
      </c>
      <c r="D124" s="17" t="s">
        <v>162</v>
      </c>
      <c r="E124" s="19">
        <v>22000</v>
      </c>
      <c r="F124" s="19"/>
    </row>
    <row r="125" spans="1:6" ht="15.75" customHeight="1">
      <c r="A125" s="15"/>
      <c r="B125" s="16"/>
      <c r="C125" s="16"/>
      <c r="D125" s="17"/>
      <c r="E125" s="19"/>
      <c r="F125" s="19"/>
    </row>
    <row r="126" spans="1:6" ht="15.75" customHeight="1">
      <c r="A126" s="15"/>
      <c r="B126" s="16">
        <v>45</v>
      </c>
      <c r="C126" s="16"/>
      <c r="D126" s="17" t="s">
        <v>32</v>
      </c>
      <c r="E126" s="18">
        <f>SUM(E127:E142)</f>
        <v>3542446.18</v>
      </c>
      <c r="F126" s="18">
        <f>SUM(F127:F143)</f>
        <v>3779334.24</v>
      </c>
    </row>
    <row r="127" spans="1:6" ht="15.75" customHeight="1">
      <c r="A127" s="15"/>
      <c r="B127" s="16"/>
      <c r="C127" s="16">
        <v>45001</v>
      </c>
      <c r="D127" s="17" t="s">
        <v>148</v>
      </c>
      <c r="E127" s="19">
        <v>1400000</v>
      </c>
      <c r="F127" s="19">
        <v>1400000</v>
      </c>
    </row>
    <row r="128" spans="1:6" ht="15.75" customHeight="1">
      <c r="A128" s="15"/>
      <c r="B128" s="16"/>
      <c r="C128" s="16">
        <v>45002</v>
      </c>
      <c r="D128" s="17" t="s">
        <v>112</v>
      </c>
      <c r="E128" s="19">
        <v>58000</v>
      </c>
      <c r="F128" s="19">
        <v>57030</v>
      </c>
    </row>
    <row r="129" spans="1:241" ht="15.75" customHeight="1">
      <c r="A129" s="15"/>
      <c r="B129" s="16"/>
      <c r="C129" s="16">
        <v>45005</v>
      </c>
      <c r="D129" s="17" t="s">
        <v>126</v>
      </c>
      <c r="E129" s="19">
        <v>1006286</v>
      </c>
      <c r="F129" s="19">
        <v>1006286</v>
      </c>
      <c r="IG129" s="36">
        <f>SUM(A129:IF129)</f>
        <v>2057577</v>
      </c>
    </row>
    <row r="130" spans="1:241" ht="15.75" customHeight="1">
      <c r="A130" s="15"/>
      <c r="B130" s="16"/>
      <c r="C130" s="16">
        <v>45034</v>
      </c>
      <c r="D130" s="17" t="s">
        <v>134</v>
      </c>
      <c r="E130" s="19">
        <v>93500</v>
      </c>
      <c r="F130" s="19">
        <v>93500</v>
      </c>
    </row>
    <row r="131" spans="1:241" ht="15.75" customHeight="1">
      <c r="A131" s="15"/>
      <c r="B131" s="16"/>
      <c r="C131" s="16">
        <v>45052</v>
      </c>
      <c r="D131" s="20" t="s">
        <v>113</v>
      </c>
      <c r="E131" s="19">
        <v>38812</v>
      </c>
      <c r="F131" s="19">
        <v>33812</v>
      </c>
    </row>
    <row r="132" spans="1:241" ht="15.75" customHeight="1">
      <c r="A132" s="15"/>
      <c r="B132" s="16"/>
      <c r="C132" s="16">
        <v>45061</v>
      </c>
      <c r="D132" s="20" t="s">
        <v>139</v>
      </c>
      <c r="E132" s="19">
        <v>22000</v>
      </c>
      <c r="F132" s="19">
        <v>22000</v>
      </c>
    </row>
    <row r="133" spans="1:241" ht="15.75" customHeight="1">
      <c r="A133" s="15"/>
      <c r="B133" s="16"/>
      <c r="C133" s="16">
        <v>45062</v>
      </c>
      <c r="D133" s="20" t="s">
        <v>57</v>
      </c>
      <c r="E133" s="19">
        <v>19054</v>
      </c>
      <c r="F133" s="19">
        <v>17190.32</v>
      </c>
    </row>
    <row r="134" spans="1:241" ht="15.75" customHeight="1">
      <c r="A134" s="15"/>
      <c r="B134" s="16"/>
      <c r="C134" s="16">
        <v>45063</v>
      </c>
      <c r="D134" s="20" t="s">
        <v>146</v>
      </c>
      <c r="E134" s="19">
        <v>63635</v>
      </c>
      <c r="F134" s="19">
        <v>63635</v>
      </c>
    </row>
    <row r="135" spans="1:241" ht="15.75" customHeight="1">
      <c r="A135" s="15"/>
      <c r="B135" s="16"/>
      <c r="C135" s="16">
        <v>45067</v>
      </c>
      <c r="D135" s="20" t="s">
        <v>123</v>
      </c>
      <c r="E135" s="19">
        <v>90000</v>
      </c>
      <c r="F135" s="19">
        <v>90000</v>
      </c>
      <c r="IG135" s="36">
        <f>SUM(A135:IF135)</f>
        <v>225067</v>
      </c>
    </row>
    <row r="136" spans="1:241" ht="15.75" customHeight="1">
      <c r="A136" s="15"/>
      <c r="B136" s="16"/>
      <c r="C136" s="16">
        <v>45072</v>
      </c>
      <c r="D136" s="20" t="s">
        <v>176</v>
      </c>
      <c r="E136" s="19"/>
      <c r="F136" s="19">
        <v>60000</v>
      </c>
      <c r="IG136" s="36"/>
    </row>
    <row r="137" spans="1:241" ht="15.75" customHeight="1">
      <c r="A137" s="15"/>
      <c r="B137" s="16"/>
      <c r="C137" s="16">
        <v>45102</v>
      </c>
      <c r="D137" s="20" t="s">
        <v>114</v>
      </c>
      <c r="E137" s="19">
        <f>369779.8-35134</f>
        <v>334645.8</v>
      </c>
      <c r="F137" s="19">
        <v>501679.12</v>
      </c>
    </row>
    <row r="138" spans="1:241" ht="15.75" customHeight="1">
      <c r="A138" s="15"/>
      <c r="B138" s="16"/>
      <c r="C138" s="16">
        <v>45104</v>
      </c>
      <c r="D138" s="20" t="s">
        <v>151</v>
      </c>
      <c r="E138" s="19">
        <v>29888.15</v>
      </c>
      <c r="F138" s="19"/>
    </row>
    <row r="139" spans="1:241" ht="15.75" customHeight="1">
      <c r="A139" s="15"/>
      <c r="B139" s="16"/>
      <c r="C139" s="16">
        <v>45106</v>
      </c>
      <c r="D139" s="20" t="s">
        <v>152</v>
      </c>
      <c r="E139" s="19">
        <v>12417.97</v>
      </c>
      <c r="F139" s="19"/>
    </row>
    <row r="140" spans="1:241" ht="15.75" customHeight="1">
      <c r="A140" s="15"/>
      <c r="B140" s="16"/>
      <c r="C140" s="16">
        <v>45108</v>
      </c>
      <c r="D140" s="20" t="s">
        <v>154</v>
      </c>
      <c r="E140" s="19">
        <v>133342.87</v>
      </c>
      <c r="F140" s="19">
        <v>13342.87</v>
      </c>
    </row>
    <row r="141" spans="1:241" ht="15.75" customHeight="1">
      <c r="A141" s="15"/>
      <c r="B141" s="16"/>
      <c r="C141" s="16">
        <v>45112</v>
      </c>
      <c r="D141" s="20" t="s">
        <v>155</v>
      </c>
      <c r="E141" s="19">
        <v>240864.39</v>
      </c>
      <c r="F141" s="19">
        <v>26762.71</v>
      </c>
    </row>
    <row r="142" spans="1:241" ht="15.75" customHeight="1">
      <c r="A142" s="15"/>
      <c r="B142" s="16"/>
      <c r="C142" s="16">
        <v>45114</v>
      </c>
      <c r="D142" s="20" t="s">
        <v>170</v>
      </c>
      <c r="E142" s="19"/>
      <c r="F142" s="19">
        <v>143346</v>
      </c>
    </row>
    <row r="143" spans="1:241" ht="15.75" customHeight="1">
      <c r="A143" s="15"/>
      <c r="B143" s="16"/>
      <c r="C143" s="16">
        <v>45115</v>
      </c>
      <c r="D143" s="20" t="s">
        <v>172</v>
      </c>
      <c r="E143" s="19"/>
      <c r="F143" s="19">
        <v>250750.22</v>
      </c>
    </row>
    <row r="144" spans="1:241" ht="15.75" customHeight="1">
      <c r="A144" s="15"/>
      <c r="B144" s="16"/>
      <c r="C144" s="16"/>
      <c r="D144" s="17"/>
      <c r="E144" s="19"/>
      <c r="F144" s="19"/>
    </row>
    <row r="145" spans="1:246" ht="15.75" customHeight="1">
      <c r="A145" s="15"/>
      <c r="B145" s="16">
        <v>46</v>
      </c>
      <c r="C145" s="16"/>
      <c r="D145" s="17" t="s">
        <v>33</v>
      </c>
      <c r="E145" s="18">
        <f>SUM(E146:E156)</f>
        <v>1256863.3999999999</v>
      </c>
      <c r="F145" s="18">
        <f>SUM(F146:F156)</f>
        <v>1247881.72</v>
      </c>
    </row>
    <row r="146" spans="1:246" ht="15.75" customHeight="1">
      <c r="A146" s="15"/>
      <c r="B146" s="16"/>
      <c r="C146" s="16">
        <v>46100</v>
      </c>
      <c r="D146" s="17" t="s">
        <v>58</v>
      </c>
      <c r="E146" s="19">
        <v>14043.4</v>
      </c>
      <c r="F146" s="19">
        <v>13710.9</v>
      </c>
    </row>
    <row r="147" spans="1:246" ht="15.75" customHeight="1">
      <c r="A147" s="15"/>
      <c r="B147" s="16"/>
      <c r="C147" s="16">
        <v>46101</v>
      </c>
      <c r="D147" s="17" t="s">
        <v>163</v>
      </c>
      <c r="E147" s="19">
        <v>20000</v>
      </c>
      <c r="F147" s="19"/>
    </row>
    <row r="148" spans="1:246" ht="15.75" customHeight="1">
      <c r="A148" s="15"/>
      <c r="B148" s="16"/>
      <c r="C148" s="16">
        <v>46102</v>
      </c>
      <c r="D148" s="17" t="s">
        <v>49</v>
      </c>
      <c r="E148" s="19">
        <v>25000</v>
      </c>
      <c r="F148" s="19">
        <v>45350.82</v>
      </c>
    </row>
    <row r="149" spans="1:246" ht="15.75" customHeight="1">
      <c r="A149" s="15"/>
      <c r="B149" s="16"/>
      <c r="C149" s="16">
        <v>46113</v>
      </c>
      <c r="D149" s="17" t="s">
        <v>153</v>
      </c>
      <c r="E149" s="19">
        <v>600000</v>
      </c>
      <c r="F149" s="19">
        <v>600000</v>
      </c>
    </row>
    <row r="150" spans="1:246" ht="15.75" customHeight="1">
      <c r="A150" s="15"/>
      <c r="B150" s="16"/>
      <c r="C150" s="16">
        <v>46114</v>
      </c>
      <c r="D150" s="17" t="s">
        <v>150</v>
      </c>
      <c r="E150" s="19">
        <v>20000</v>
      </c>
      <c r="F150" s="19"/>
    </row>
    <row r="151" spans="1:246" ht="15.75" customHeight="1">
      <c r="A151" s="15"/>
      <c r="B151" s="16"/>
      <c r="C151" s="16">
        <v>46500</v>
      </c>
      <c r="D151" s="17" t="s">
        <v>166</v>
      </c>
      <c r="E151" s="19"/>
      <c r="F151" s="19">
        <v>15000</v>
      </c>
    </row>
    <row r="152" spans="1:246" ht="15.75" customHeight="1">
      <c r="A152" s="15"/>
      <c r="B152" s="16"/>
      <c r="C152" s="16">
        <v>46502</v>
      </c>
      <c r="D152" s="17" t="s">
        <v>48</v>
      </c>
      <c r="E152" s="19">
        <v>18000</v>
      </c>
      <c r="F152" s="19">
        <v>18000</v>
      </c>
    </row>
    <row r="153" spans="1:246" ht="15.75" customHeight="1">
      <c r="A153" s="15"/>
      <c r="B153" s="16"/>
      <c r="C153" s="16">
        <v>46504</v>
      </c>
      <c r="D153" s="17" t="s">
        <v>137</v>
      </c>
      <c r="E153" s="19">
        <v>20000</v>
      </c>
      <c r="F153" s="19">
        <v>15000</v>
      </c>
    </row>
    <row r="154" spans="1:246" ht="15.75" customHeight="1">
      <c r="A154" s="15"/>
      <c r="B154" s="16"/>
      <c r="C154" s="16">
        <v>46505</v>
      </c>
      <c r="D154" s="17" t="s">
        <v>158</v>
      </c>
      <c r="E154" s="19">
        <v>16500</v>
      </c>
      <c r="F154" s="19">
        <v>17500</v>
      </c>
    </row>
    <row r="155" spans="1:246" ht="15.75" customHeight="1">
      <c r="A155" s="15"/>
      <c r="B155" s="16"/>
      <c r="C155" s="16">
        <v>46506</v>
      </c>
      <c r="D155" s="20" t="s">
        <v>115</v>
      </c>
      <c r="E155" s="19">
        <v>380320</v>
      </c>
      <c r="F155" s="19">
        <v>380320</v>
      </c>
      <c r="IL155" s="1">
        <f>SUM(C155:IK155)</f>
        <v>807146</v>
      </c>
    </row>
    <row r="156" spans="1:246" ht="15.75" customHeight="1">
      <c r="A156" s="15"/>
      <c r="B156" s="16"/>
      <c r="C156" s="16">
        <v>46507</v>
      </c>
      <c r="D156" s="20" t="s">
        <v>138</v>
      </c>
      <c r="E156" s="19">
        <v>143000</v>
      </c>
      <c r="F156" s="19">
        <v>143000</v>
      </c>
      <c r="IL156" s="1">
        <f>SUM(C156:IK156)</f>
        <v>332507</v>
      </c>
    </row>
    <row r="157" spans="1:246" ht="15.75" customHeight="1">
      <c r="A157" s="15"/>
      <c r="B157" s="16"/>
      <c r="C157" s="16"/>
      <c r="D157" s="17"/>
      <c r="E157" s="19"/>
      <c r="F157" s="19"/>
    </row>
    <row r="158" spans="1:246" ht="15.75" customHeight="1">
      <c r="A158" s="15"/>
      <c r="B158" s="16">
        <v>47</v>
      </c>
      <c r="C158" s="16"/>
      <c r="D158" s="17" t="s">
        <v>34</v>
      </c>
      <c r="E158" s="18">
        <f>SUM(E159:E159)</f>
        <v>34200</v>
      </c>
      <c r="F158" s="19"/>
    </row>
    <row r="159" spans="1:246" ht="15.75" customHeight="1">
      <c r="A159" s="15"/>
      <c r="B159" s="16"/>
      <c r="C159" s="16">
        <v>47001</v>
      </c>
      <c r="D159" s="17" t="s">
        <v>50</v>
      </c>
      <c r="E159" s="19">
        <v>34200</v>
      </c>
      <c r="F159" s="19"/>
    </row>
    <row r="160" spans="1:246" ht="15.75" customHeight="1">
      <c r="A160" s="15"/>
      <c r="B160" s="16"/>
      <c r="C160" s="16"/>
      <c r="D160" s="20"/>
      <c r="E160" s="19"/>
      <c r="F160" s="19"/>
    </row>
    <row r="161" spans="1:6" ht="15.75" customHeight="1">
      <c r="A161" s="15"/>
      <c r="B161" s="16">
        <v>49</v>
      </c>
      <c r="C161" s="16"/>
      <c r="D161" s="20" t="s">
        <v>135</v>
      </c>
      <c r="E161" s="18">
        <f>SUM(E162:E166)</f>
        <v>396836.93999999994</v>
      </c>
      <c r="F161" s="18">
        <f>SUM(F162:F166)</f>
        <v>161966.16</v>
      </c>
    </row>
    <row r="162" spans="1:6" ht="15.75" customHeight="1">
      <c r="A162" s="15"/>
      <c r="B162" s="16"/>
      <c r="C162" s="16">
        <v>49113</v>
      </c>
      <c r="D162" s="20" t="s">
        <v>141</v>
      </c>
      <c r="E162" s="19"/>
      <c r="F162" s="19"/>
    </row>
    <row r="163" spans="1:6" ht="15.75" customHeight="1">
      <c r="A163" s="15"/>
      <c r="B163" s="16"/>
      <c r="C163" s="16">
        <v>49114</v>
      </c>
      <c r="D163" s="20" t="s">
        <v>142</v>
      </c>
      <c r="E163" s="19">
        <v>15934.91</v>
      </c>
      <c r="F163" s="19"/>
    </row>
    <row r="164" spans="1:6" ht="15.75" customHeight="1">
      <c r="A164" s="15"/>
      <c r="B164" s="16"/>
      <c r="C164" s="16">
        <v>49115</v>
      </c>
      <c r="D164" s="20" t="s">
        <v>168</v>
      </c>
      <c r="E164" s="19"/>
      <c r="F164" s="19">
        <v>4875</v>
      </c>
    </row>
    <row r="165" spans="1:6" ht="15.75" customHeight="1">
      <c r="A165" s="15"/>
      <c r="B165" s="16"/>
      <c r="C165" s="16">
        <v>49116</v>
      </c>
      <c r="D165" s="20" t="s">
        <v>169</v>
      </c>
      <c r="E165" s="19"/>
      <c r="F165" s="19">
        <v>15013.38</v>
      </c>
    </row>
    <row r="166" spans="1:6" ht="15.75" customHeight="1">
      <c r="A166" s="15"/>
      <c r="B166" s="16"/>
      <c r="C166" s="16">
        <v>49710</v>
      </c>
      <c r="D166" s="20" t="s">
        <v>156</v>
      </c>
      <c r="E166" s="19">
        <f>327816.67+53085.36</f>
        <v>380902.02999999997</v>
      </c>
      <c r="F166" s="19">
        <v>142077.78</v>
      </c>
    </row>
    <row r="167" spans="1:6" ht="15.75" customHeight="1">
      <c r="A167" s="21"/>
      <c r="B167" s="22"/>
      <c r="C167" s="22"/>
      <c r="D167" s="37"/>
      <c r="E167" s="24"/>
      <c r="F167" s="25"/>
    </row>
    <row r="168" spans="1:6" ht="15.75" customHeight="1">
      <c r="A168" s="4">
        <v>5</v>
      </c>
      <c r="B168" s="5"/>
      <c r="C168" s="5"/>
      <c r="D168" s="6" t="s">
        <v>35</v>
      </c>
      <c r="E168" s="7">
        <f>SUM(E169,E172,E175,E178)</f>
        <v>285200</v>
      </c>
      <c r="F168" s="7">
        <f>SUM(F169,F172,F175,F178)</f>
        <v>575917.35</v>
      </c>
    </row>
    <row r="169" spans="1:6" ht="15.75" customHeight="1">
      <c r="A169" s="15"/>
      <c r="B169" s="16">
        <v>52</v>
      </c>
      <c r="C169" s="16"/>
      <c r="D169" s="17" t="s">
        <v>36</v>
      </c>
      <c r="E169" s="18">
        <f>SUM(E170:E170)</f>
        <v>112000</v>
      </c>
      <c r="F169" s="18">
        <f>SUM(F170:F170)</f>
        <v>291300</v>
      </c>
    </row>
    <row r="170" spans="1:6" ht="15.75" customHeight="1">
      <c r="A170" s="15"/>
      <c r="B170" s="16"/>
      <c r="C170" s="16">
        <v>52000</v>
      </c>
      <c r="D170" s="17" t="s">
        <v>37</v>
      </c>
      <c r="E170" s="19">
        <v>112000</v>
      </c>
      <c r="F170" s="19">
        <v>291300</v>
      </c>
    </row>
    <row r="171" spans="1:6" ht="15.75" customHeight="1">
      <c r="A171" s="15"/>
      <c r="B171" s="16"/>
      <c r="C171" s="16"/>
      <c r="D171" s="17"/>
      <c r="E171" s="19"/>
      <c r="F171" s="19"/>
    </row>
    <row r="172" spans="1:6" ht="15.75" customHeight="1">
      <c r="A172" s="15"/>
      <c r="B172" s="16">
        <v>53</v>
      </c>
      <c r="C172" s="16"/>
      <c r="D172" s="17" t="s">
        <v>129</v>
      </c>
      <c r="E172" s="18">
        <f>E173</f>
        <v>200</v>
      </c>
      <c r="F172" s="18">
        <f>F173</f>
        <v>100</v>
      </c>
    </row>
    <row r="173" spans="1:6" ht="15.75" customHeight="1">
      <c r="A173" s="15"/>
      <c r="B173" s="16"/>
      <c r="C173" s="16">
        <v>53410</v>
      </c>
      <c r="D173" s="17" t="s">
        <v>130</v>
      </c>
      <c r="E173" s="19">
        <v>200</v>
      </c>
      <c r="F173" s="19">
        <v>100</v>
      </c>
    </row>
    <row r="174" spans="1:6" ht="15.75" customHeight="1">
      <c r="A174" s="15"/>
      <c r="B174" s="16"/>
      <c r="C174" s="16"/>
      <c r="D174" s="17"/>
      <c r="E174" s="19"/>
      <c r="F174" s="19"/>
    </row>
    <row r="175" spans="1:6" ht="15.75" customHeight="1">
      <c r="A175" s="15"/>
      <c r="B175" s="16">
        <v>54</v>
      </c>
      <c r="C175" s="16"/>
      <c r="D175" s="17" t="s">
        <v>38</v>
      </c>
      <c r="E175" s="18">
        <f>SUM(E176:E176)</f>
        <v>90000</v>
      </c>
      <c r="F175" s="18">
        <f>SUM(F176:F176)</f>
        <v>87000</v>
      </c>
    </row>
    <row r="176" spans="1:6" ht="15.75" customHeight="1">
      <c r="A176" s="15"/>
      <c r="B176" s="16"/>
      <c r="C176" s="16">
        <v>54100</v>
      </c>
      <c r="D176" s="17" t="s">
        <v>96</v>
      </c>
      <c r="E176" s="19">
        <v>90000</v>
      </c>
      <c r="F176" s="19">
        <v>87000</v>
      </c>
    </row>
    <row r="177" spans="1:6" ht="15.75" customHeight="1">
      <c r="A177" s="15"/>
      <c r="B177" s="16"/>
      <c r="C177" s="16"/>
      <c r="D177" s="17"/>
      <c r="E177" s="19"/>
      <c r="F177" s="19"/>
    </row>
    <row r="178" spans="1:6" ht="15.75" customHeight="1">
      <c r="A178" s="15"/>
      <c r="B178" s="16">
        <v>55</v>
      </c>
      <c r="C178" s="16"/>
      <c r="D178" s="17" t="s">
        <v>97</v>
      </c>
      <c r="E178" s="18">
        <f>SUM(E179:E181)</f>
        <v>83000</v>
      </c>
      <c r="F178" s="18">
        <f>SUM(F179:F181)</f>
        <v>197517.35</v>
      </c>
    </row>
    <row r="179" spans="1:6" ht="15.75" customHeight="1">
      <c r="A179" s="15"/>
      <c r="B179" s="16"/>
      <c r="C179" s="16">
        <v>55000</v>
      </c>
      <c r="D179" s="17" t="s">
        <v>98</v>
      </c>
      <c r="E179" s="19">
        <v>76000</v>
      </c>
      <c r="F179" s="19">
        <v>162000</v>
      </c>
    </row>
    <row r="180" spans="1:6" ht="15.75" customHeight="1">
      <c r="A180" s="15"/>
      <c r="B180" s="16"/>
      <c r="C180" s="16">
        <v>55100</v>
      </c>
      <c r="D180" s="17" t="s">
        <v>167</v>
      </c>
      <c r="E180" s="19"/>
      <c r="F180" s="19">
        <v>34517.35</v>
      </c>
    </row>
    <row r="181" spans="1:6" ht="15.75" customHeight="1">
      <c r="A181" s="15"/>
      <c r="B181" s="16"/>
      <c r="C181" s="16">
        <v>55200</v>
      </c>
      <c r="D181" s="17" t="s">
        <v>99</v>
      </c>
      <c r="E181" s="19">
        <v>7000</v>
      </c>
      <c r="F181" s="19">
        <v>1000</v>
      </c>
    </row>
    <row r="182" spans="1:6" ht="15.75" customHeight="1">
      <c r="A182" s="21"/>
      <c r="B182" s="22"/>
      <c r="C182" s="22"/>
      <c r="D182" s="37"/>
      <c r="E182" s="24"/>
      <c r="F182" s="25"/>
    </row>
    <row r="183" spans="1:6" ht="15.75" customHeight="1">
      <c r="A183" s="45" t="s">
        <v>40</v>
      </c>
      <c r="B183" s="46"/>
      <c r="C183" s="46"/>
      <c r="D183" s="46"/>
      <c r="E183" s="7">
        <f>SUM(E4,E17,E32,E116,E168)</f>
        <v>52624085.260000005</v>
      </c>
      <c r="F183" s="7">
        <f>SUM(F4,F17,F32,F116,F168)</f>
        <v>57424317.229999997</v>
      </c>
    </row>
    <row r="184" spans="1:6" ht="15.75" customHeight="1">
      <c r="A184" s="21"/>
      <c r="B184" s="22"/>
      <c r="C184" s="22"/>
      <c r="D184" s="37"/>
      <c r="E184" s="24"/>
      <c r="F184" s="25"/>
    </row>
    <row r="185" spans="1:6" ht="15.75" customHeight="1">
      <c r="A185" s="4">
        <v>6</v>
      </c>
      <c r="B185" s="6"/>
      <c r="C185" s="6"/>
      <c r="D185" s="6" t="s">
        <v>173</v>
      </c>
      <c r="E185" s="7">
        <f>E186</f>
        <v>0</v>
      </c>
      <c r="F185" s="7">
        <f>F186</f>
        <v>1507016</v>
      </c>
    </row>
    <row r="186" spans="1:6" ht="15.75" customHeight="1">
      <c r="A186" s="15"/>
      <c r="B186" s="16">
        <v>60</v>
      </c>
      <c r="C186" s="16"/>
      <c r="D186" s="17" t="s">
        <v>174</v>
      </c>
      <c r="E186" s="18">
        <f>E187</f>
        <v>0</v>
      </c>
      <c r="F186" s="18">
        <f>F187</f>
        <v>1507016</v>
      </c>
    </row>
    <row r="187" spans="1:6" ht="15.75" customHeight="1">
      <c r="A187" s="15"/>
      <c r="B187" s="16"/>
      <c r="C187" s="16">
        <v>60001</v>
      </c>
      <c r="D187" s="17" t="s">
        <v>175</v>
      </c>
      <c r="E187" s="19">
        <v>0</v>
      </c>
      <c r="F187" s="19">
        <v>1507016</v>
      </c>
    </row>
    <row r="188" spans="1:6" ht="15.75" customHeight="1">
      <c r="A188" s="15"/>
      <c r="B188" s="16"/>
      <c r="C188" s="16"/>
      <c r="D188" s="17"/>
      <c r="E188" s="19"/>
      <c r="F188" s="19"/>
    </row>
    <row r="189" spans="1:6" ht="15.75" customHeight="1">
      <c r="A189" s="4">
        <v>7</v>
      </c>
      <c r="B189" s="6"/>
      <c r="C189" s="6"/>
      <c r="D189" s="6" t="s">
        <v>3</v>
      </c>
      <c r="E189" s="7">
        <f>SUM(E190,E196)</f>
        <v>5783683.6500000004</v>
      </c>
      <c r="F189" s="7">
        <f>SUM(F190,F196)</f>
        <v>7021905.3799999999</v>
      </c>
    </row>
    <row r="190" spans="1:6" ht="15.75" customHeight="1">
      <c r="A190" s="15"/>
      <c r="B190" s="16">
        <v>75</v>
      </c>
      <c r="C190" s="16"/>
      <c r="D190" s="17" t="s">
        <v>32</v>
      </c>
      <c r="E190" s="18">
        <f>SUM(E191:E194)</f>
        <v>977242.75</v>
      </c>
      <c r="F190" s="18">
        <f>SUM(F191:F194)</f>
        <v>3106570.48</v>
      </c>
    </row>
    <row r="191" spans="1:6" ht="15.75" customHeight="1">
      <c r="A191" s="15"/>
      <c r="B191" s="16"/>
      <c r="C191" s="16">
        <v>75062</v>
      </c>
      <c r="D191" s="17" t="s">
        <v>139</v>
      </c>
      <c r="E191" s="19">
        <v>63000</v>
      </c>
      <c r="F191" s="19">
        <v>63000</v>
      </c>
    </row>
    <row r="192" spans="1:6" ht="15.75" customHeight="1">
      <c r="A192" s="15"/>
      <c r="B192" s="16"/>
      <c r="C192" s="16">
        <v>75067</v>
      </c>
      <c r="D192" s="17" t="s">
        <v>147</v>
      </c>
      <c r="E192" s="19">
        <v>40000</v>
      </c>
      <c r="F192" s="19">
        <v>40000</v>
      </c>
    </row>
    <row r="193" spans="1:6" ht="15.75" customHeight="1">
      <c r="A193" s="15"/>
      <c r="B193" s="16"/>
      <c r="C193" s="16">
        <v>75068</v>
      </c>
      <c r="D193" s="17" t="s">
        <v>160</v>
      </c>
      <c r="E193" s="19">
        <v>846211.94</v>
      </c>
      <c r="F193" s="19">
        <v>2975520.48</v>
      </c>
    </row>
    <row r="194" spans="1:6" ht="15.75" customHeight="1">
      <c r="A194" s="15"/>
      <c r="B194" s="16"/>
      <c r="C194" s="16">
        <v>75080</v>
      </c>
      <c r="D194" s="17" t="s">
        <v>53</v>
      </c>
      <c r="E194" s="19">
        <v>28030.81</v>
      </c>
      <c r="F194" s="19">
        <v>28050</v>
      </c>
    </row>
    <row r="195" spans="1:6" ht="15.75" customHeight="1">
      <c r="A195" s="15"/>
      <c r="B195" s="16"/>
      <c r="C195" s="16"/>
      <c r="D195" s="17"/>
      <c r="E195" s="19"/>
      <c r="F195" s="19"/>
    </row>
    <row r="196" spans="1:6" ht="15.75" customHeight="1">
      <c r="A196" s="15"/>
      <c r="B196" s="16">
        <v>79</v>
      </c>
      <c r="C196" s="16"/>
      <c r="D196" s="17" t="s">
        <v>135</v>
      </c>
      <c r="E196" s="18">
        <f>E197</f>
        <v>4806440.9000000004</v>
      </c>
      <c r="F196" s="18">
        <f>F197</f>
        <v>3915334.9</v>
      </c>
    </row>
    <row r="197" spans="1:6" ht="15.75" customHeight="1">
      <c r="A197" s="15"/>
      <c r="B197" s="16"/>
      <c r="C197" s="16">
        <v>79700</v>
      </c>
      <c r="D197" s="17" t="s">
        <v>149</v>
      </c>
      <c r="E197" s="19">
        <v>4806440.9000000004</v>
      </c>
      <c r="F197" s="19">
        <v>3915334.9</v>
      </c>
    </row>
    <row r="198" spans="1:6" ht="15.75" customHeight="1">
      <c r="A198" s="15"/>
      <c r="B198" s="16"/>
      <c r="C198" s="16"/>
      <c r="D198" s="17"/>
      <c r="E198" s="19"/>
      <c r="F198" s="19"/>
    </row>
    <row r="199" spans="1:6" ht="15.75" customHeight="1">
      <c r="A199" s="4">
        <v>8</v>
      </c>
      <c r="B199" s="6"/>
      <c r="C199" s="6"/>
      <c r="D199" s="6" t="s">
        <v>4</v>
      </c>
      <c r="E199" s="7">
        <f>E200</f>
        <v>55300</v>
      </c>
      <c r="F199" s="7">
        <f>F200</f>
        <v>43300</v>
      </c>
    </row>
    <row r="200" spans="1:6" ht="15.75" customHeight="1">
      <c r="A200" s="15"/>
      <c r="B200" s="16">
        <v>83</v>
      </c>
      <c r="C200" s="16"/>
      <c r="D200" s="17" t="s">
        <v>100</v>
      </c>
      <c r="E200" s="18">
        <f>SUM(E201:E202)</f>
        <v>55300</v>
      </c>
      <c r="F200" s="18">
        <f>SUM(F201:F202)</f>
        <v>43300</v>
      </c>
    </row>
    <row r="201" spans="1:6" ht="15.75" customHeight="1">
      <c r="A201" s="15"/>
      <c r="B201" s="16"/>
      <c r="C201" s="16">
        <v>83100</v>
      </c>
      <c r="D201" s="17" t="s">
        <v>41</v>
      </c>
      <c r="E201" s="19">
        <v>33000</v>
      </c>
      <c r="F201" s="19">
        <v>33000</v>
      </c>
    </row>
    <row r="202" spans="1:6" ht="15.75" customHeight="1">
      <c r="A202" s="15"/>
      <c r="B202" s="16"/>
      <c r="C202" s="16">
        <v>83101</v>
      </c>
      <c r="D202" s="17" t="s">
        <v>127</v>
      </c>
      <c r="E202" s="19">
        <v>22300</v>
      </c>
      <c r="F202" s="19">
        <v>10300</v>
      </c>
    </row>
    <row r="203" spans="1:6" ht="15.75" customHeight="1">
      <c r="A203" s="15"/>
      <c r="B203" s="16"/>
      <c r="C203" s="16"/>
      <c r="D203" s="17"/>
      <c r="E203" s="19"/>
      <c r="F203" s="19"/>
    </row>
    <row r="204" spans="1:6" ht="15.75" customHeight="1">
      <c r="A204" s="4">
        <v>9</v>
      </c>
      <c r="B204" s="5"/>
      <c r="C204" s="5"/>
      <c r="D204" s="6" t="s">
        <v>2</v>
      </c>
      <c r="E204" s="7">
        <f>E205</f>
        <v>2450000</v>
      </c>
      <c r="F204" s="7">
        <f>F205</f>
        <v>2250000</v>
      </c>
    </row>
    <row r="205" spans="1:6" ht="15.75" customHeight="1">
      <c r="A205" s="15"/>
      <c r="B205" s="16">
        <v>91</v>
      </c>
      <c r="C205" s="16"/>
      <c r="D205" s="17" t="s">
        <v>101</v>
      </c>
      <c r="E205" s="18">
        <f>E206</f>
        <v>2450000</v>
      </c>
      <c r="F205" s="18">
        <f>F206</f>
        <v>2250000</v>
      </c>
    </row>
    <row r="206" spans="1:6" ht="15.75" customHeight="1">
      <c r="A206" s="15"/>
      <c r="B206" s="16"/>
      <c r="C206" s="16">
        <v>91313</v>
      </c>
      <c r="D206" s="17" t="s">
        <v>102</v>
      </c>
      <c r="E206" s="19">
        <v>2450000</v>
      </c>
      <c r="F206" s="19">
        <v>2250000</v>
      </c>
    </row>
    <row r="207" spans="1:6" ht="15.75" customHeight="1">
      <c r="A207" s="21"/>
      <c r="B207" s="22"/>
      <c r="C207" s="22"/>
      <c r="D207" s="37"/>
      <c r="E207" s="24"/>
      <c r="F207" s="25"/>
    </row>
    <row r="208" spans="1:6" ht="15.75" customHeight="1">
      <c r="A208" s="45" t="s">
        <v>42</v>
      </c>
      <c r="B208" s="6"/>
      <c r="C208" s="6"/>
      <c r="D208" s="6"/>
      <c r="E208" s="7">
        <f>SUM(E189,E199,E204)</f>
        <v>8288983.6500000004</v>
      </c>
      <c r="F208" s="7">
        <f>SUM(F185,F189,F199,F204)</f>
        <v>10822221.379999999</v>
      </c>
    </row>
    <row r="209" spans="1:6" ht="15.75" customHeight="1">
      <c r="A209" s="21"/>
      <c r="B209" s="22"/>
      <c r="C209" s="22"/>
      <c r="D209" s="37"/>
      <c r="E209" s="24"/>
      <c r="F209" s="25"/>
    </row>
    <row r="210" spans="1:6" ht="15.75" customHeight="1">
      <c r="A210" s="45" t="s">
        <v>43</v>
      </c>
      <c r="B210" s="6"/>
      <c r="C210" s="41"/>
      <c r="D210" s="42"/>
      <c r="E210" s="7">
        <f>SUM(E183,E208)</f>
        <v>60913068.910000004</v>
      </c>
      <c r="F210" s="7">
        <f>SUM(F183,F208)</f>
        <v>68246538.609999999</v>
      </c>
    </row>
  </sheetData>
  <mergeCells count="1">
    <mergeCell ref="A1:F1"/>
  </mergeCells>
  <printOptions horizontalCentered="1"/>
  <pageMargins left="0" right="0" top="0.59055118110236227" bottom="0.27559055118110237" header="0" footer="0"/>
  <pageSetup paperSize="9" scale="80" fitToHeight="2" orientation="portrait" r:id="rId1"/>
  <headerFooter alignWithMargins="0"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2024-2025</vt:lpstr>
      <vt:lpstr>'INGRESOS 2024-2025'!Área_de_impresión</vt:lpstr>
      <vt:lpstr>'INGRESOS 2024-2025'!Títulos_a_imprimir</vt:lpstr>
    </vt:vector>
  </TitlesOfParts>
  <Company>Ayuntamiento de Huesca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OLIVAN NASARRE</dc:creator>
  <cp:lastModifiedBy>slafita</cp:lastModifiedBy>
  <cp:lastPrinted>2024-12-16T09:30:58Z</cp:lastPrinted>
  <dcterms:created xsi:type="dcterms:W3CDTF">2002-01-15T07:13:38Z</dcterms:created>
  <dcterms:modified xsi:type="dcterms:W3CDTF">2025-09-30T08:52:34Z</dcterms:modified>
</cp:coreProperties>
</file>