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esa\OneDrive - Ayuntamiento de Huesca\ESCRITORIO PC - AYTO\"/>
    </mc:Choice>
  </mc:AlternateContent>
  <xr:revisionPtr revIDLastSave="0" documentId="13_ncr:1_{324C47A0-AA04-4ACE-BDDA-B977033B086D}" xr6:coauthVersionLast="47" xr6:coauthVersionMax="47" xr10:uidLastSave="{00000000-0000-0000-0000-000000000000}"/>
  <workbookProtection workbookAlgorithmName="SHA-512" workbookHashValue="5BnuANpXmLGASlWXANEOVBSpW4JELEy2EeAEbdKpzZy1W/JU4i6b1QmEQEtW1KiV39WzJs0Xoz+euG/MMyiBkw==" workbookSaltValue="d4/RhPeEBMbSIZ5EQzHeZg==" workbookSpinCount="100000" lockStructure="1"/>
  <bookViews>
    <workbookView xWindow="-108" yWindow="-108" windowWidth="23256" windowHeight="13176" xr2:uid="{BC221ADE-2689-47B1-A9C0-7C099A1CF39D}"/>
  </bookViews>
  <sheets>
    <sheet name="Baremacion_Alumno" sheetId="1" r:id="rId1"/>
    <sheet name="Listados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3" i="1" l="1"/>
  <c r="C12" i="1" s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76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38" i="1"/>
  <c r="E94" i="1" l="1"/>
  <c r="C14" i="1" s="1"/>
  <c r="E71" i="1"/>
  <c r="C13" i="1" s="1"/>
  <c r="C28" i="1" l="1"/>
  <c r="C27" i="1"/>
  <c r="D21" i="1"/>
  <c r="D20" i="1"/>
  <c r="D19" i="1"/>
  <c r="C11" i="1" l="1"/>
  <c r="C10" i="1"/>
  <c r="C29" i="1"/>
  <c r="D22" i="1"/>
  <c r="C15" i="1" l="1"/>
</calcChain>
</file>

<file path=xl/sharedStrings.xml><?xml version="1.0" encoding="utf-8"?>
<sst xmlns="http://schemas.openxmlformats.org/spreadsheetml/2006/main" count="56" uniqueCount="46">
  <si>
    <t>Nº de meses</t>
  </si>
  <si>
    <t>Valoración</t>
  </si>
  <si>
    <t>Experiencia en la categoría objeto de la convocatoria como empleado del Ayuntamiento de Huesca (0,2 puntos /mes)</t>
  </si>
  <si>
    <t>Experiencia en la categoría objeto de la convocatoria como empleado en la empresa privada (0,1 punos/ mes)</t>
  </si>
  <si>
    <t>Nombre del título</t>
  </si>
  <si>
    <t>Nombre del curso</t>
  </si>
  <si>
    <t>Nº horas</t>
  </si>
  <si>
    <t>Hasta 10 horas</t>
  </si>
  <si>
    <t>De 11 a 20 horas</t>
  </si>
  <si>
    <t>De 21 a 40 horas</t>
  </si>
  <si>
    <t>De 41 a 60 horas</t>
  </si>
  <si>
    <t>De 61 a 80 horas</t>
  </si>
  <si>
    <t>De 81 a 100 horas</t>
  </si>
  <si>
    <t>De 101 a 200 horas</t>
  </si>
  <si>
    <t>Franja de horas</t>
  </si>
  <si>
    <t>Valoración experiencia laboral (máximo 20 puntos)</t>
  </si>
  <si>
    <t>Centro Promotor</t>
  </si>
  <si>
    <t>Superior a 201 horas</t>
  </si>
  <si>
    <t>INAEM - pruebas</t>
  </si>
  <si>
    <t>Sí</t>
  </si>
  <si>
    <t>No</t>
  </si>
  <si>
    <t>Experiencia en la categoría objeto de la convocatoria como empleado de cualquier otra AA PP (0,16 puntos /mes)</t>
  </si>
  <si>
    <t>Sí/No</t>
  </si>
  <si>
    <t>1. EXPERIENCIA LABORAL (máximo 20 puntos)</t>
  </si>
  <si>
    <t>2. TITULACIONES ACADÉMICAS (máx: 2 puntos)</t>
  </si>
  <si>
    <t>Valoración Titulaciones académicas adicionales</t>
  </si>
  <si>
    <t>3. SUPERACION EJERICICOS PREVIOS - AYTO  HUESCA (máx: 2 puntos)</t>
  </si>
  <si>
    <t>4. FORMACIÓN RELACIONADA CON EL PUESTO DE TRABAJO (máx 5 puntos)</t>
  </si>
  <si>
    <t>5. OTRA FORMACIÓN TRANSVERSAL (máx: 2 puntos)</t>
  </si>
  <si>
    <t>Experiencia laboral (máx: 20 puntos)</t>
  </si>
  <si>
    <t>Otra Formación- transversal (máx 2 puntos)</t>
  </si>
  <si>
    <t>Valoracion total</t>
  </si>
  <si>
    <t>Criterio Baremado</t>
  </si>
  <si>
    <r>
      <t>Títulos académicos, distinto del alegado para el acceso, y relacionado con la categoría (</t>
    </r>
    <r>
      <rPr>
        <b/>
        <sz val="9"/>
        <color theme="1"/>
        <rFont val="Calibri"/>
        <family val="2"/>
        <scheme val="minor"/>
      </rPr>
      <t>1 punto / título adicional</t>
    </r>
    <r>
      <rPr>
        <sz val="9"/>
        <color theme="1"/>
        <rFont val="Calibri"/>
        <family val="2"/>
        <scheme val="minor"/>
      </rPr>
      <t>)</t>
    </r>
  </si>
  <si>
    <r>
      <t xml:space="preserve">Ha superado, en los últimos tres años,  algún ejercicio de las pruebas selectivas convocadas por el Ayuntamiento de Huesca para el acceso a la misma categoría </t>
    </r>
    <r>
      <rPr>
        <b/>
        <sz val="9"/>
        <color theme="1"/>
        <rFont val="Calibri"/>
        <family val="2"/>
        <scheme val="minor"/>
      </rPr>
      <t>(2 puntos)</t>
    </r>
  </si>
  <si>
    <r>
      <t xml:space="preserve">Por cursos de formación y perfeccionamiento, en Centros Oficiales reconocidos o subvencionados por las Administraciones Públicas que hayan versado </t>
    </r>
    <r>
      <rPr>
        <b/>
        <sz val="9"/>
        <color theme="1"/>
        <rFont val="Calibri"/>
        <family val="2"/>
        <scheme val="minor"/>
      </rPr>
      <t>sobre materias directamente relacionadas con las funciones de los puestos de trabajo</t>
    </r>
    <r>
      <rPr>
        <sz val="9"/>
        <color theme="1"/>
        <rFont val="Calibri"/>
        <family val="2"/>
        <scheme val="minor"/>
      </rPr>
      <t xml:space="preserve"> a cubrir, hasta un </t>
    </r>
    <r>
      <rPr>
        <b/>
        <sz val="9"/>
        <color theme="1"/>
        <rFont val="Calibri"/>
        <family val="2"/>
        <scheme val="minor"/>
      </rPr>
      <t>máximo de 5 puntos</t>
    </r>
    <r>
      <rPr>
        <sz val="9"/>
        <color theme="1"/>
        <rFont val="Calibri"/>
        <family val="2"/>
        <scheme val="minor"/>
      </rPr>
      <t>, con arreglo al siguiente baremo: Hasta 10 horas: 0,10 puntos; De 11 a 20 horas: 0,25 puntos;  De 21 a 40 horas: 0,5 puntos; De 41 a 60 horas: 0,75 puntos; De 61 a 80 horas: 1,00 punto; De 81 a 100 horas: 1,50 puntos; De 101 a 200 horas: 2,00 puntos;  De 201 a 300 horas: 2,50 puntos.</t>
    </r>
  </si>
  <si>
    <r>
      <t xml:space="preserve">Por cursos de formación y perfeccionamiento, en Centros Oficiales reconocidos o subvencionados por las Administraciones Públicas que tengan el carácter de transversales, es decir </t>
    </r>
    <r>
      <rPr>
        <b/>
        <sz val="9"/>
        <color theme="1"/>
        <rFont val="Calibri"/>
        <family val="2"/>
        <scheme val="minor"/>
      </rPr>
      <t>que no vayan directamente dirigidos a la categoría pero sí constituyan una herramienta de trabajo, como los cursos de Prevención de Riesgos Laborales, Informática, Igualdad, u otros</t>
    </r>
    <r>
      <rPr>
        <sz val="9"/>
        <color theme="1"/>
        <rFont val="Calibri"/>
        <family val="2"/>
        <scheme val="minor"/>
      </rPr>
      <t xml:space="preserve"> que se establezcan en la convocatoria, hasta un </t>
    </r>
    <r>
      <rPr>
        <b/>
        <sz val="9"/>
        <color theme="1"/>
        <rFont val="Calibri"/>
        <family val="2"/>
        <scheme val="minor"/>
      </rPr>
      <t>máximo de 2  puntos</t>
    </r>
    <r>
      <rPr>
        <sz val="9"/>
        <color theme="1"/>
        <rFont val="Calibri"/>
        <family val="2"/>
        <scheme val="minor"/>
      </rPr>
      <t>, Hasta 10 horas: 0,10 puntos; De 11 a 20 horas: 0,25 puntos;  De 21 a 40 horas: 0,5 puntos; De 41 a 60 horas: 0,75 puntos; De 61 a 80 horas: 1,00 punto; De 81 a 100 horas: 1,50 puntos; De 101 a 200 horas: 2,00 puntos;  De 201 a 300 horas: 2,50 puntos.</t>
    </r>
  </si>
  <si>
    <t>Titulaciones académicas adicionales (máx: 2 ptos)</t>
  </si>
  <si>
    <t>Superar ejerc. previos - Ayto Huesca (máx: 2 ptos)</t>
  </si>
  <si>
    <t>Formación relacionada con el puesto (máx 5 ptos)</t>
  </si>
  <si>
    <t>VALORACIÓN TOTAL (máx: 31 ptos)</t>
  </si>
  <si>
    <t>DNI</t>
  </si>
  <si>
    <t>HOJA PARA LA AUTOBAREMACIÓN DE MÉRITOS</t>
  </si>
  <si>
    <t>Convocatoria: OFERTA INAEM -  PUESTO DE TRABAJO TEMPORAL. OFICIAL ADMMINISTRATIVO PERSONAL LABORAL PATRONATO DEPORTES AL 50% JORNADA.
(28 de Julio de 2021)</t>
  </si>
  <si>
    <t>(Rellene los campos en amarillo)</t>
  </si>
  <si>
    <t>Nombre y Apellidos del  solicitante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</si>
</sst>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3" borderId="1" xfId="0" applyFont="1" applyFill="1" applyBorder="1"/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right" wrapText="1"/>
    </xf>
    <xf numFmtId="0" fontId="3" fillId="4" borderId="7" xfId="0" applyFon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4" fillId="3" borderId="2" xfId="0" applyFont="1" applyFill="1" applyBorder="1"/>
    <xf numFmtId="0" fontId="5" fillId="3" borderId="8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horizontal="center"/>
    </xf>
    <xf numFmtId="0" fontId="5" fillId="0" borderId="6" xfId="0" applyFont="1" applyBorder="1" applyAlignment="1">
      <alignment wrapText="1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/>
    <xf numFmtId="0" fontId="5" fillId="0" borderId="2" xfId="0" applyFont="1" applyBorder="1"/>
    <xf numFmtId="0" fontId="4" fillId="0" borderId="6" xfId="0" applyFont="1" applyBorder="1" applyAlignment="1">
      <alignment wrapText="1"/>
    </xf>
    <xf numFmtId="0" fontId="4" fillId="0" borderId="5" xfId="0" applyFont="1" applyBorder="1"/>
    <xf numFmtId="0" fontId="5" fillId="3" borderId="18" xfId="0" applyFont="1" applyFill="1" applyBorder="1"/>
    <xf numFmtId="0" fontId="5" fillId="3" borderId="19" xfId="0" applyFont="1" applyFill="1" applyBorder="1"/>
    <xf numFmtId="0" fontId="5" fillId="3" borderId="20" xfId="0" applyFont="1" applyFill="1" applyBorder="1"/>
    <xf numFmtId="0" fontId="5" fillId="3" borderId="21" xfId="0" applyFont="1" applyFill="1" applyBorder="1"/>
    <xf numFmtId="0" fontId="5" fillId="0" borderId="22" xfId="0" applyFont="1" applyBorder="1"/>
    <xf numFmtId="0" fontId="5" fillId="0" borderId="23" xfId="0" applyFont="1" applyBorder="1"/>
    <xf numFmtId="0" fontId="4" fillId="0" borderId="3" xfId="0" applyFont="1" applyBorder="1"/>
    <xf numFmtId="0" fontId="4" fillId="0" borderId="7" xfId="0" applyFont="1" applyBorder="1"/>
    <xf numFmtId="0" fontId="5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7" fillId="0" borderId="0" xfId="0" applyFont="1"/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Protection="1"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Protection="1">
      <protection locked="0"/>
    </xf>
    <xf numFmtId="0" fontId="4" fillId="2" borderId="10" xfId="0" applyFont="1" applyFill="1" applyBorder="1" applyProtection="1">
      <protection locked="0"/>
    </xf>
    <xf numFmtId="0" fontId="4" fillId="2" borderId="8" xfId="0" applyFont="1" applyFill="1" applyBorder="1" applyProtection="1">
      <protection locked="0"/>
    </xf>
    <xf numFmtId="0" fontId="4" fillId="2" borderId="11" xfId="0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4" fillId="2" borderId="6" xfId="0" applyFont="1" applyFill="1" applyBorder="1" applyProtection="1">
      <protection locked="0"/>
    </xf>
    <xf numFmtId="0" fontId="4" fillId="2" borderId="12" xfId="0" applyFont="1" applyFill="1" applyBorder="1" applyProtection="1">
      <protection locked="0"/>
    </xf>
    <xf numFmtId="0" fontId="4" fillId="2" borderId="9" xfId="0" applyFont="1" applyFill="1" applyBorder="1" applyProtection="1">
      <protection locked="0"/>
    </xf>
    <xf numFmtId="0" fontId="1" fillId="0" borderId="0" xfId="0" applyFont="1" applyAlignment="1">
      <alignment horizontal="left" wrapText="1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</xdr:rowOff>
    </xdr:from>
    <xdr:to>
      <xdr:col>1</xdr:col>
      <xdr:colOff>7620</xdr:colOff>
      <xdr:row>1</xdr:row>
      <xdr:rowOff>350520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DBFB0C6-3BE1-44D3-A644-923713F948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"/>
          <a:ext cx="670560" cy="670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5041C-0340-457D-BBD8-72F0C3BB01A9}">
  <dimension ref="B1:E94"/>
  <sheetViews>
    <sheetView tabSelected="1" workbookViewId="0">
      <selection activeCell="F13" sqref="F13"/>
    </sheetView>
  </sheetViews>
  <sheetFormatPr baseColWidth="10" defaultRowHeight="14.4" x14ac:dyDescent="0.3"/>
  <cols>
    <col min="1" max="1" width="9.6640625" customWidth="1"/>
    <col min="2" max="2" width="43.21875" customWidth="1"/>
    <col min="3" max="3" width="12.33203125" bestFit="1" customWidth="1"/>
    <col min="4" max="4" width="13.44140625" customWidth="1"/>
    <col min="5" max="5" width="8.109375" bestFit="1" customWidth="1"/>
    <col min="6" max="6" width="5.77734375" customWidth="1"/>
    <col min="7" max="7" width="35.21875" customWidth="1"/>
    <col min="8" max="8" width="15.88671875" customWidth="1"/>
    <col min="9" max="9" width="14.5546875" bestFit="1" customWidth="1"/>
    <col min="10" max="10" width="10" bestFit="1" customWidth="1"/>
  </cols>
  <sheetData>
    <row r="1" spans="2:5" ht="25.8" x14ac:dyDescent="0.5">
      <c r="B1" s="42" t="s">
        <v>42</v>
      </c>
    </row>
    <row r="2" spans="2:5" ht="44.4" customHeight="1" x14ac:dyDescent="0.3">
      <c r="B2" s="41" t="s">
        <v>43</v>
      </c>
      <c r="C2" s="41"/>
      <c r="D2" s="41"/>
      <c r="E2" s="41"/>
    </row>
    <row r="3" spans="2:5" ht="5.4" customHeight="1" x14ac:dyDescent="0.3">
      <c r="B3" s="54"/>
      <c r="C3" s="54"/>
      <c r="D3" s="54"/>
      <c r="E3" s="54"/>
    </row>
    <row r="4" spans="2:5" x14ac:dyDescent="0.3">
      <c r="B4" s="55" t="s">
        <v>44</v>
      </c>
    </row>
    <row r="5" spans="2:5" ht="7.8" customHeight="1" x14ac:dyDescent="0.3"/>
    <row r="6" spans="2:5" x14ac:dyDescent="0.3">
      <c r="B6" s="1" t="s">
        <v>45</v>
      </c>
      <c r="C6" s="1" t="s">
        <v>41</v>
      </c>
    </row>
    <row r="7" spans="2:5" x14ac:dyDescent="0.3">
      <c r="B7" s="43"/>
      <c r="C7" s="43"/>
    </row>
    <row r="8" spans="2:5" ht="15" thickBot="1" x14ac:dyDescent="0.35"/>
    <row r="9" spans="2:5" ht="15" thickBot="1" x14ac:dyDescent="0.35">
      <c r="B9" s="6" t="s">
        <v>32</v>
      </c>
      <c r="C9" s="7" t="s">
        <v>1</v>
      </c>
    </row>
    <row r="10" spans="2:5" x14ac:dyDescent="0.3">
      <c r="B10" s="4" t="s">
        <v>29</v>
      </c>
      <c r="C10" s="5">
        <f>MIN(20,SUM(D19:D21))</f>
        <v>0</v>
      </c>
    </row>
    <row r="11" spans="2:5" x14ac:dyDescent="0.3">
      <c r="B11" s="2" t="s">
        <v>37</v>
      </c>
      <c r="C11" s="3">
        <f>MIN(2,SUM(C27:C28))</f>
        <v>0</v>
      </c>
    </row>
    <row r="12" spans="2:5" ht="14.4" customHeight="1" x14ac:dyDescent="0.3">
      <c r="B12" s="2" t="s">
        <v>38</v>
      </c>
      <c r="C12" s="3">
        <f>D33</f>
        <v>0</v>
      </c>
    </row>
    <row r="13" spans="2:5" ht="13.8" customHeight="1" x14ac:dyDescent="0.3">
      <c r="B13" s="2" t="s">
        <v>39</v>
      </c>
      <c r="C13" s="3">
        <f>E71</f>
        <v>0</v>
      </c>
    </row>
    <row r="14" spans="2:5" x14ac:dyDescent="0.3">
      <c r="B14" s="2" t="s">
        <v>30</v>
      </c>
      <c r="C14" s="3">
        <f>E94</f>
        <v>0</v>
      </c>
    </row>
    <row r="15" spans="2:5" ht="15" thickBot="1" x14ac:dyDescent="0.35">
      <c r="B15" s="8" t="s">
        <v>40</v>
      </c>
      <c r="C15" s="9">
        <f>SUM(C10:C14)</f>
        <v>0</v>
      </c>
    </row>
    <row r="17" spans="2:4" s="10" customFormat="1" ht="12.6" thickBot="1" x14ac:dyDescent="0.3">
      <c r="B17" s="11" t="s">
        <v>23</v>
      </c>
    </row>
    <row r="18" spans="2:4" s="10" customFormat="1" ht="12" x14ac:dyDescent="0.25">
      <c r="B18" s="12"/>
      <c r="C18" s="13" t="s">
        <v>0</v>
      </c>
      <c r="D18" s="14" t="s">
        <v>1</v>
      </c>
    </row>
    <row r="19" spans="2:4" s="10" customFormat="1" ht="24" x14ac:dyDescent="0.25">
      <c r="B19" s="15" t="s">
        <v>2</v>
      </c>
      <c r="C19" s="43"/>
      <c r="D19" s="35">
        <f>C19*0.2</f>
        <v>0</v>
      </c>
    </row>
    <row r="20" spans="2:4" s="10" customFormat="1" ht="24" x14ac:dyDescent="0.25">
      <c r="B20" s="15" t="s">
        <v>21</v>
      </c>
      <c r="C20" s="43"/>
      <c r="D20" s="35">
        <f>C20*0.16</f>
        <v>0</v>
      </c>
    </row>
    <row r="21" spans="2:4" s="10" customFormat="1" ht="24" x14ac:dyDescent="0.25">
      <c r="B21" s="15" t="s">
        <v>3</v>
      </c>
      <c r="C21" s="43"/>
      <c r="D21" s="35">
        <f>C21*0.1</f>
        <v>0</v>
      </c>
    </row>
    <row r="22" spans="2:4" s="10" customFormat="1" ht="12.6" thickBot="1" x14ac:dyDescent="0.3">
      <c r="B22" s="17" t="s">
        <v>15</v>
      </c>
      <c r="C22" s="18"/>
      <c r="D22" s="19">
        <f>MIN(20,SUM(D19:D21))</f>
        <v>0</v>
      </c>
    </row>
    <row r="23" spans="2:4" s="10" customFormat="1" ht="12" x14ac:dyDescent="0.25"/>
    <row r="24" spans="2:4" s="10" customFormat="1" ht="12" x14ac:dyDescent="0.25">
      <c r="B24" s="11" t="s">
        <v>24</v>
      </c>
    </row>
    <row r="25" spans="2:4" s="10" customFormat="1" ht="23.4" customHeight="1" thickBot="1" x14ac:dyDescent="0.3">
      <c r="B25" s="39" t="s">
        <v>33</v>
      </c>
      <c r="C25" s="39"/>
    </row>
    <row r="26" spans="2:4" s="10" customFormat="1" ht="12" x14ac:dyDescent="0.25">
      <c r="B26" s="36" t="s">
        <v>4</v>
      </c>
      <c r="C26" s="14" t="s">
        <v>1</v>
      </c>
    </row>
    <row r="27" spans="2:4" s="10" customFormat="1" ht="12" x14ac:dyDescent="0.25">
      <c r="B27" s="44"/>
      <c r="C27" s="16">
        <f>IF(B27="",0,1)</f>
        <v>0</v>
      </c>
    </row>
    <row r="28" spans="2:4" s="10" customFormat="1" ht="12" x14ac:dyDescent="0.25">
      <c r="B28" s="44"/>
      <c r="C28" s="16">
        <f>IF(B28="",0,1)</f>
        <v>0</v>
      </c>
    </row>
    <row r="29" spans="2:4" s="10" customFormat="1" ht="12.6" thickBot="1" x14ac:dyDescent="0.3">
      <c r="B29" s="20" t="s">
        <v>25</v>
      </c>
      <c r="C29" s="19">
        <f>MIN(2,SUM(C27:C28))</f>
        <v>0</v>
      </c>
    </row>
    <row r="30" spans="2:4" s="10" customFormat="1" ht="12" x14ac:dyDescent="0.25">
      <c r="B30" s="21"/>
      <c r="C30" s="22"/>
    </row>
    <row r="31" spans="2:4" s="10" customFormat="1" ht="12.6" thickBot="1" x14ac:dyDescent="0.3">
      <c r="B31" s="40" t="s">
        <v>26</v>
      </c>
      <c r="C31" s="40"/>
    </row>
    <row r="32" spans="2:4" s="10" customFormat="1" ht="12" x14ac:dyDescent="0.25">
      <c r="B32" s="23"/>
      <c r="C32" s="13" t="s">
        <v>22</v>
      </c>
      <c r="D32" s="14" t="s">
        <v>1</v>
      </c>
    </row>
    <row r="33" spans="2:5" s="10" customFormat="1" ht="36.6" thickBot="1" x14ac:dyDescent="0.3">
      <c r="B33" s="24" t="s">
        <v>34</v>
      </c>
      <c r="C33" s="45" t="s">
        <v>20</v>
      </c>
      <c r="D33" s="34">
        <f>IF(C33="Sí",2,0)</f>
        <v>0</v>
      </c>
    </row>
    <row r="34" spans="2:5" s="10" customFormat="1" ht="12" x14ac:dyDescent="0.25"/>
    <row r="35" spans="2:5" s="10" customFormat="1" ht="12" x14ac:dyDescent="0.25">
      <c r="B35" s="11" t="s">
        <v>27</v>
      </c>
      <c r="C35" s="11"/>
    </row>
    <row r="36" spans="2:5" s="10" customFormat="1" ht="73.8" customHeight="1" thickBot="1" x14ac:dyDescent="0.3">
      <c r="B36" s="37" t="s">
        <v>35</v>
      </c>
      <c r="C36" s="37"/>
      <c r="D36" s="37"/>
      <c r="E36" s="37"/>
    </row>
    <row r="37" spans="2:5" s="10" customFormat="1" ht="12.6" thickBot="1" x14ac:dyDescent="0.3">
      <c r="B37" s="26" t="s">
        <v>5</v>
      </c>
      <c r="C37" s="27" t="s">
        <v>16</v>
      </c>
      <c r="D37" s="28" t="s">
        <v>14</v>
      </c>
      <c r="E37" s="29" t="s">
        <v>1</v>
      </c>
    </row>
    <row r="38" spans="2:5" s="10" customFormat="1" ht="12" x14ac:dyDescent="0.25">
      <c r="B38" s="46"/>
      <c r="C38" s="47"/>
      <c r="D38" s="48"/>
      <c r="E38" s="32">
        <f>SUMIF(Listados!$A$2:$A$10,Baremacion_Alumno!D38,Listados!$B$2:$B$10)</f>
        <v>0</v>
      </c>
    </row>
    <row r="39" spans="2:5" s="10" customFormat="1" ht="12" x14ac:dyDescent="0.25">
      <c r="B39" s="44"/>
      <c r="C39" s="49"/>
      <c r="D39" s="50"/>
      <c r="E39" s="25">
        <f>SUMIF(Listados!$A$2:$A$10,Baremacion_Alumno!D39,Listados!$B$2:$B$10)</f>
        <v>0</v>
      </c>
    </row>
    <row r="40" spans="2:5" s="10" customFormat="1" ht="12" x14ac:dyDescent="0.25">
      <c r="B40" s="44"/>
      <c r="C40" s="49"/>
      <c r="D40" s="50"/>
      <c r="E40" s="25">
        <f>SUMIF(Listados!$A$2:$A$10,Baremacion_Alumno!D40,Listados!$B$2:$B$10)</f>
        <v>0</v>
      </c>
    </row>
    <row r="41" spans="2:5" s="10" customFormat="1" ht="12" x14ac:dyDescent="0.25">
      <c r="B41" s="44"/>
      <c r="C41" s="49"/>
      <c r="D41" s="50"/>
      <c r="E41" s="25">
        <f>SUMIF(Listados!$A$2:$A$10,Baremacion_Alumno!D41,Listados!$B$2:$B$10)</f>
        <v>0</v>
      </c>
    </row>
    <row r="42" spans="2:5" s="10" customFormat="1" ht="12" x14ac:dyDescent="0.25">
      <c r="B42" s="44"/>
      <c r="C42" s="49"/>
      <c r="D42" s="50"/>
      <c r="E42" s="25">
        <f>SUMIF(Listados!$A$2:$A$10,Baremacion_Alumno!D42,Listados!$B$2:$B$10)</f>
        <v>0</v>
      </c>
    </row>
    <row r="43" spans="2:5" s="10" customFormat="1" ht="12" x14ac:dyDescent="0.25">
      <c r="B43" s="44"/>
      <c r="C43" s="49"/>
      <c r="D43" s="50"/>
      <c r="E43" s="25">
        <f>SUMIF(Listados!$A$2:$A$10,Baremacion_Alumno!D43,Listados!$B$2:$B$10)</f>
        <v>0</v>
      </c>
    </row>
    <row r="44" spans="2:5" s="10" customFormat="1" ht="12" x14ac:dyDescent="0.25">
      <c r="B44" s="44"/>
      <c r="C44" s="49"/>
      <c r="D44" s="50"/>
      <c r="E44" s="25">
        <f>SUMIF(Listados!$A$2:$A$10,Baremacion_Alumno!D44,Listados!$B$2:$B$10)</f>
        <v>0</v>
      </c>
    </row>
    <row r="45" spans="2:5" s="10" customFormat="1" ht="12" x14ac:dyDescent="0.25">
      <c r="B45" s="44"/>
      <c r="C45" s="49"/>
      <c r="D45" s="50"/>
      <c r="E45" s="25">
        <f>SUMIF(Listados!$A$2:$A$10,Baremacion_Alumno!D45,Listados!$B$2:$B$10)</f>
        <v>0</v>
      </c>
    </row>
    <row r="46" spans="2:5" s="10" customFormat="1" ht="12" x14ac:dyDescent="0.25">
      <c r="B46" s="44"/>
      <c r="C46" s="49"/>
      <c r="D46" s="50"/>
      <c r="E46" s="25">
        <f>SUMIF(Listados!$A$2:$A$10,Baremacion_Alumno!D46,Listados!$B$2:$B$10)</f>
        <v>0</v>
      </c>
    </row>
    <row r="47" spans="2:5" s="10" customFormat="1" ht="12" x14ac:dyDescent="0.25">
      <c r="B47" s="44"/>
      <c r="C47" s="49"/>
      <c r="D47" s="50"/>
      <c r="E47" s="25">
        <f>SUMIF(Listados!$A$2:$A$10,Baremacion_Alumno!D47,Listados!$B$2:$B$10)</f>
        <v>0</v>
      </c>
    </row>
    <row r="48" spans="2:5" s="10" customFormat="1" ht="12" x14ac:dyDescent="0.25">
      <c r="B48" s="44"/>
      <c r="C48" s="49"/>
      <c r="D48" s="50"/>
      <c r="E48" s="25">
        <f>SUMIF(Listados!$A$2:$A$10,Baremacion_Alumno!D48,Listados!$B$2:$B$10)</f>
        <v>0</v>
      </c>
    </row>
    <row r="49" spans="2:5" s="10" customFormat="1" ht="12" x14ac:dyDescent="0.25">
      <c r="B49" s="44"/>
      <c r="C49" s="49"/>
      <c r="D49" s="50"/>
      <c r="E49" s="25">
        <f>SUMIF(Listados!$A$2:$A$10,Baremacion_Alumno!D49,Listados!$B$2:$B$10)</f>
        <v>0</v>
      </c>
    </row>
    <row r="50" spans="2:5" s="10" customFormat="1" ht="12" x14ac:dyDescent="0.25">
      <c r="B50" s="44"/>
      <c r="C50" s="49"/>
      <c r="D50" s="50"/>
      <c r="E50" s="25">
        <f>SUMIF(Listados!$A$2:$A$10,Baremacion_Alumno!D50,Listados!$B$2:$B$10)</f>
        <v>0</v>
      </c>
    </row>
    <row r="51" spans="2:5" s="10" customFormat="1" ht="12" x14ac:dyDescent="0.25">
      <c r="B51" s="44"/>
      <c r="C51" s="49"/>
      <c r="D51" s="50"/>
      <c r="E51" s="25">
        <f>SUMIF(Listados!$A$2:$A$10,Baremacion_Alumno!D51,Listados!$B$2:$B$10)</f>
        <v>0</v>
      </c>
    </row>
    <row r="52" spans="2:5" s="10" customFormat="1" ht="12" x14ac:dyDescent="0.25">
      <c r="B52" s="44"/>
      <c r="C52" s="49"/>
      <c r="D52" s="50"/>
      <c r="E52" s="25">
        <f>SUMIF(Listados!$A$2:$A$10,Baremacion_Alumno!D52,Listados!$B$2:$B$10)</f>
        <v>0</v>
      </c>
    </row>
    <row r="53" spans="2:5" s="10" customFormat="1" ht="12" x14ac:dyDescent="0.25">
      <c r="B53" s="44"/>
      <c r="C53" s="49"/>
      <c r="D53" s="50"/>
      <c r="E53" s="25">
        <f>SUMIF(Listados!$A$2:$A$10,Baremacion_Alumno!D53,Listados!$B$2:$B$10)</f>
        <v>0</v>
      </c>
    </row>
    <row r="54" spans="2:5" s="10" customFormat="1" ht="12" x14ac:dyDescent="0.25">
      <c r="B54" s="44"/>
      <c r="C54" s="49"/>
      <c r="D54" s="50"/>
      <c r="E54" s="25">
        <f>SUMIF(Listados!$A$2:$A$10,Baremacion_Alumno!D54,Listados!$B$2:$B$10)</f>
        <v>0</v>
      </c>
    </row>
    <row r="55" spans="2:5" s="10" customFormat="1" ht="12" x14ac:dyDescent="0.25">
      <c r="B55" s="44"/>
      <c r="C55" s="49"/>
      <c r="D55" s="50"/>
      <c r="E55" s="25">
        <f>SUMIF(Listados!$A$2:$A$10,Baremacion_Alumno!D55,Listados!$B$2:$B$10)</f>
        <v>0</v>
      </c>
    </row>
    <row r="56" spans="2:5" s="10" customFormat="1" ht="12" x14ac:dyDescent="0.25">
      <c r="B56" s="44"/>
      <c r="C56" s="49"/>
      <c r="D56" s="50"/>
      <c r="E56" s="25">
        <f>SUMIF(Listados!$A$2:$A$10,Baremacion_Alumno!D56,Listados!$B$2:$B$10)</f>
        <v>0</v>
      </c>
    </row>
    <row r="57" spans="2:5" s="10" customFormat="1" ht="12" x14ac:dyDescent="0.25">
      <c r="B57" s="44"/>
      <c r="C57" s="49"/>
      <c r="D57" s="50"/>
      <c r="E57" s="25">
        <f>SUMIF(Listados!$A$2:$A$10,Baremacion_Alumno!D57,Listados!$B$2:$B$10)</f>
        <v>0</v>
      </c>
    </row>
    <row r="58" spans="2:5" s="10" customFormat="1" ht="12" x14ac:dyDescent="0.25">
      <c r="B58" s="44"/>
      <c r="C58" s="49"/>
      <c r="D58" s="50"/>
      <c r="E58" s="25">
        <f>SUMIF(Listados!$A$2:$A$10,Baremacion_Alumno!D58,Listados!$B$2:$B$10)</f>
        <v>0</v>
      </c>
    </row>
    <row r="59" spans="2:5" s="10" customFormat="1" ht="12" x14ac:dyDescent="0.25">
      <c r="B59" s="44"/>
      <c r="C59" s="49"/>
      <c r="D59" s="50"/>
      <c r="E59" s="25">
        <f>SUMIF(Listados!$A$2:$A$10,Baremacion_Alumno!D59,Listados!$B$2:$B$10)</f>
        <v>0</v>
      </c>
    </row>
    <row r="60" spans="2:5" s="10" customFormat="1" ht="12" x14ac:dyDescent="0.25">
      <c r="B60" s="44"/>
      <c r="C60" s="49"/>
      <c r="D60" s="50"/>
      <c r="E60" s="25">
        <f>SUMIF(Listados!$A$2:$A$10,Baremacion_Alumno!D60,Listados!$B$2:$B$10)</f>
        <v>0</v>
      </c>
    </row>
    <row r="61" spans="2:5" s="10" customFormat="1" ht="12" x14ac:dyDescent="0.25">
      <c r="B61" s="44"/>
      <c r="C61" s="49"/>
      <c r="D61" s="50"/>
      <c r="E61" s="25">
        <f>SUMIF(Listados!$A$2:$A$10,Baremacion_Alumno!D61,Listados!$B$2:$B$10)</f>
        <v>0</v>
      </c>
    </row>
    <row r="62" spans="2:5" s="10" customFormat="1" ht="12" x14ac:dyDescent="0.25">
      <c r="B62" s="44"/>
      <c r="C62" s="49"/>
      <c r="D62" s="50"/>
      <c r="E62" s="25">
        <f>SUMIF(Listados!$A$2:$A$10,Baremacion_Alumno!D62,Listados!$B$2:$B$10)</f>
        <v>0</v>
      </c>
    </row>
    <row r="63" spans="2:5" s="10" customFormat="1" ht="12" x14ac:dyDescent="0.25">
      <c r="B63" s="44"/>
      <c r="C63" s="49"/>
      <c r="D63" s="50"/>
      <c r="E63" s="25">
        <f>SUMIF(Listados!$A$2:$A$10,Baremacion_Alumno!D63,Listados!$B$2:$B$10)</f>
        <v>0</v>
      </c>
    </row>
    <row r="64" spans="2:5" s="10" customFormat="1" ht="12" x14ac:dyDescent="0.25">
      <c r="B64" s="44"/>
      <c r="C64" s="49"/>
      <c r="D64" s="50"/>
      <c r="E64" s="25">
        <f>SUMIF(Listados!$A$2:$A$10,Baremacion_Alumno!D64,Listados!$B$2:$B$10)</f>
        <v>0</v>
      </c>
    </row>
    <row r="65" spans="2:5" s="10" customFormat="1" ht="12" x14ac:dyDescent="0.25">
      <c r="B65" s="44"/>
      <c r="C65" s="49"/>
      <c r="D65" s="50"/>
      <c r="E65" s="25">
        <f>SUMIF(Listados!$A$2:$A$10,Baremacion_Alumno!D65,Listados!$B$2:$B$10)</f>
        <v>0</v>
      </c>
    </row>
    <row r="66" spans="2:5" s="10" customFormat="1" ht="12" x14ac:dyDescent="0.25">
      <c r="B66" s="44"/>
      <c r="C66" s="49"/>
      <c r="D66" s="50"/>
      <c r="E66" s="25">
        <f>SUMIF(Listados!$A$2:$A$10,Baremacion_Alumno!D66,Listados!$B$2:$B$10)</f>
        <v>0</v>
      </c>
    </row>
    <row r="67" spans="2:5" s="10" customFormat="1" ht="12" x14ac:dyDescent="0.25">
      <c r="B67" s="44"/>
      <c r="C67" s="49"/>
      <c r="D67" s="50"/>
      <c r="E67" s="25">
        <f>SUMIF(Listados!$A$2:$A$10,Baremacion_Alumno!D67,Listados!$B$2:$B$10)</f>
        <v>0</v>
      </c>
    </row>
    <row r="68" spans="2:5" s="10" customFormat="1" ht="12" x14ac:dyDescent="0.25">
      <c r="B68" s="44"/>
      <c r="C68" s="49"/>
      <c r="D68" s="50"/>
      <c r="E68" s="25">
        <f>SUMIF(Listados!$A$2:$A$10,Baremacion_Alumno!D68,Listados!$B$2:$B$10)</f>
        <v>0</v>
      </c>
    </row>
    <row r="69" spans="2:5" s="10" customFormat="1" ht="12" x14ac:dyDescent="0.25">
      <c r="B69" s="44"/>
      <c r="C69" s="49"/>
      <c r="D69" s="50"/>
      <c r="E69" s="25">
        <f>SUMIF(Listados!$A$2:$A$10,Baremacion_Alumno!D69,Listados!$B$2:$B$10)</f>
        <v>0</v>
      </c>
    </row>
    <row r="70" spans="2:5" s="10" customFormat="1" ht="12.6" thickBot="1" x14ac:dyDescent="0.3">
      <c r="B70" s="51"/>
      <c r="C70" s="52"/>
      <c r="D70" s="53"/>
      <c r="E70" s="33">
        <f>SUMIF(Listados!$A$2:$A$10,Baremacion_Alumno!D70,Listados!$B$2:$B$10)</f>
        <v>0</v>
      </c>
    </row>
    <row r="71" spans="2:5" s="10" customFormat="1" ht="12.6" thickBot="1" x14ac:dyDescent="0.3">
      <c r="D71" s="30" t="s">
        <v>31</v>
      </c>
      <c r="E71" s="31">
        <f>MIN(SUM(E38:E70),5)</f>
        <v>0</v>
      </c>
    </row>
    <row r="72" spans="2:5" s="10" customFormat="1" ht="12" x14ac:dyDescent="0.25">
      <c r="D72" s="22"/>
      <c r="E72" s="22"/>
    </row>
    <row r="73" spans="2:5" x14ac:dyDescent="0.3">
      <c r="B73" s="11" t="s">
        <v>28</v>
      </c>
      <c r="C73" s="10"/>
      <c r="D73" s="10"/>
      <c r="E73" s="10"/>
    </row>
    <row r="74" spans="2:5" ht="73.2" customHeight="1" thickBot="1" x14ac:dyDescent="0.35">
      <c r="B74" s="38" t="s">
        <v>36</v>
      </c>
      <c r="C74" s="38"/>
      <c r="D74" s="38"/>
      <c r="E74" s="38"/>
    </row>
    <row r="75" spans="2:5" ht="15" thickBot="1" x14ac:dyDescent="0.35">
      <c r="B75" s="26" t="s">
        <v>5</v>
      </c>
      <c r="C75" s="27" t="s">
        <v>16</v>
      </c>
      <c r="D75" s="28" t="s">
        <v>14</v>
      </c>
      <c r="E75" s="29" t="s">
        <v>1</v>
      </c>
    </row>
    <row r="76" spans="2:5" x14ac:dyDescent="0.3">
      <c r="B76" s="46"/>
      <c r="C76" s="47"/>
      <c r="D76" s="48"/>
      <c r="E76" s="32">
        <f>SUMIF(Listados!$A$2:$A$10,Baremacion_Alumno!D76,Listados!$B$2:$B$10)</f>
        <v>0</v>
      </c>
    </row>
    <row r="77" spans="2:5" x14ac:dyDescent="0.3">
      <c r="B77" s="44"/>
      <c r="C77" s="49"/>
      <c r="D77" s="50"/>
      <c r="E77" s="25">
        <f>SUMIF(Listados!$A$2:$A$10,Baremacion_Alumno!D77,Listados!$B$2:$B$10)</f>
        <v>0</v>
      </c>
    </row>
    <row r="78" spans="2:5" x14ac:dyDescent="0.3">
      <c r="B78" s="44"/>
      <c r="C78" s="49"/>
      <c r="D78" s="50"/>
      <c r="E78" s="25">
        <f>SUMIF(Listados!$A$2:$A$10,Baremacion_Alumno!D78,Listados!$B$2:$B$10)</f>
        <v>0</v>
      </c>
    </row>
    <row r="79" spans="2:5" x14ac:dyDescent="0.3">
      <c r="B79" s="44"/>
      <c r="C79" s="49"/>
      <c r="D79" s="50"/>
      <c r="E79" s="25">
        <f>SUMIF(Listados!$A$2:$A$10,Baremacion_Alumno!D79,Listados!$B$2:$B$10)</f>
        <v>0</v>
      </c>
    </row>
    <row r="80" spans="2:5" x14ac:dyDescent="0.3">
      <c r="B80" s="44"/>
      <c r="C80" s="49"/>
      <c r="D80" s="50"/>
      <c r="E80" s="25">
        <f>SUMIF(Listados!$A$2:$A$10,Baremacion_Alumno!D80,Listados!$B$2:$B$10)</f>
        <v>0</v>
      </c>
    </row>
    <row r="81" spans="2:5" x14ac:dyDescent="0.3">
      <c r="B81" s="44"/>
      <c r="C81" s="49"/>
      <c r="D81" s="50"/>
      <c r="E81" s="25">
        <f>SUMIF(Listados!$A$2:$A$10,Baremacion_Alumno!D81,Listados!$B$2:$B$10)</f>
        <v>0</v>
      </c>
    </row>
    <row r="82" spans="2:5" x14ac:dyDescent="0.3">
      <c r="B82" s="44"/>
      <c r="C82" s="49"/>
      <c r="D82" s="50"/>
      <c r="E82" s="25">
        <f>SUMIF(Listados!$A$2:$A$10,Baremacion_Alumno!D82,Listados!$B$2:$B$10)</f>
        <v>0</v>
      </c>
    </row>
    <row r="83" spans="2:5" x14ac:dyDescent="0.3">
      <c r="B83" s="44"/>
      <c r="C83" s="49"/>
      <c r="D83" s="50"/>
      <c r="E83" s="25">
        <f>SUMIF(Listados!$A$2:$A$10,Baremacion_Alumno!D83,Listados!$B$2:$B$10)</f>
        <v>0</v>
      </c>
    </row>
    <row r="84" spans="2:5" x14ac:dyDescent="0.3">
      <c r="B84" s="44"/>
      <c r="C84" s="49"/>
      <c r="D84" s="50"/>
      <c r="E84" s="25">
        <f>SUMIF(Listados!$A$2:$A$10,Baremacion_Alumno!D84,Listados!$B$2:$B$10)</f>
        <v>0</v>
      </c>
    </row>
    <row r="85" spans="2:5" x14ac:dyDescent="0.3">
      <c r="B85" s="44"/>
      <c r="C85" s="49"/>
      <c r="D85" s="50"/>
      <c r="E85" s="25">
        <f>SUMIF(Listados!$A$2:$A$10,Baremacion_Alumno!D85,Listados!$B$2:$B$10)</f>
        <v>0</v>
      </c>
    </row>
    <row r="86" spans="2:5" x14ac:dyDescent="0.3">
      <c r="B86" s="44"/>
      <c r="C86" s="49"/>
      <c r="D86" s="50"/>
      <c r="E86" s="25">
        <f>SUMIF(Listados!$A$2:$A$10,Baremacion_Alumno!D86,Listados!$B$2:$B$10)</f>
        <v>0</v>
      </c>
    </row>
    <row r="87" spans="2:5" x14ac:dyDescent="0.3">
      <c r="B87" s="44"/>
      <c r="C87" s="49"/>
      <c r="D87" s="50"/>
      <c r="E87" s="25">
        <f>SUMIF(Listados!$A$2:$A$10,Baremacion_Alumno!D87,Listados!$B$2:$B$10)</f>
        <v>0</v>
      </c>
    </row>
    <row r="88" spans="2:5" x14ac:dyDescent="0.3">
      <c r="B88" s="44"/>
      <c r="C88" s="49"/>
      <c r="D88" s="50"/>
      <c r="E88" s="25">
        <f>SUMIF(Listados!$A$2:$A$10,Baremacion_Alumno!D88,Listados!$B$2:$B$10)</f>
        <v>0</v>
      </c>
    </row>
    <row r="89" spans="2:5" x14ac:dyDescent="0.3">
      <c r="B89" s="44"/>
      <c r="C89" s="49"/>
      <c r="D89" s="50"/>
      <c r="E89" s="25">
        <f>SUMIF(Listados!$A$2:$A$10,Baremacion_Alumno!D89,Listados!$B$2:$B$10)</f>
        <v>0</v>
      </c>
    </row>
    <row r="90" spans="2:5" x14ac:dyDescent="0.3">
      <c r="B90" s="44"/>
      <c r="C90" s="49"/>
      <c r="D90" s="50"/>
      <c r="E90" s="25">
        <f>SUMIF(Listados!$A$2:$A$10,Baremacion_Alumno!D90,Listados!$B$2:$B$10)</f>
        <v>0</v>
      </c>
    </row>
    <row r="91" spans="2:5" x14ac:dyDescent="0.3">
      <c r="B91" s="44"/>
      <c r="C91" s="49"/>
      <c r="D91" s="50"/>
      <c r="E91" s="25">
        <f>SUMIF(Listados!$A$2:$A$10,Baremacion_Alumno!D91,Listados!$B$2:$B$10)</f>
        <v>0</v>
      </c>
    </row>
    <row r="92" spans="2:5" x14ac:dyDescent="0.3">
      <c r="B92" s="44"/>
      <c r="C92" s="49"/>
      <c r="D92" s="50"/>
      <c r="E92" s="25">
        <f>SUMIF(Listados!$A$2:$A$10,Baremacion_Alumno!D92,Listados!$B$2:$B$10)</f>
        <v>0</v>
      </c>
    </row>
    <row r="93" spans="2:5" ht="15" thickBot="1" x14ac:dyDescent="0.35">
      <c r="B93" s="51"/>
      <c r="C93" s="52"/>
      <c r="D93" s="53"/>
      <c r="E93" s="33">
        <f>SUMIF(Listados!$A$2:$A$10,Baremacion_Alumno!D93,Listados!$B$2:$B$10)</f>
        <v>0</v>
      </c>
    </row>
    <row r="94" spans="2:5" ht="15" thickBot="1" x14ac:dyDescent="0.35">
      <c r="B94" s="10"/>
      <c r="C94" s="10"/>
      <c r="D94" s="30" t="s">
        <v>31</v>
      </c>
      <c r="E94" s="31">
        <f>MIN(SUM(E76:E93),2)</f>
        <v>0</v>
      </c>
    </row>
  </sheetData>
  <sheetProtection algorithmName="SHA-512" hashValue="R6Fl0DG+cAfHKZHicTHsLZibEpp2i9fncKQ6ecP+qAqbuQGJM8r+fT17GtZrk2CfQGhfG4ExgS8MkHGm4ZdKLA==" saltValue="5b1/CVkTmQ91hjfmGCAFfw==" spinCount="100000" sheet="1" objects="1" scenarios="1"/>
  <mergeCells count="5">
    <mergeCell ref="B2:E2"/>
    <mergeCell ref="B36:E36"/>
    <mergeCell ref="B74:E74"/>
    <mergeCell ref="B25:C25"/>
    <mergeCell ref="B31:C31"/>
  </mergeCells>
  <phoneticPr fontId="2" type="noConversion"/>
  <dataValidations count="1">
    <dataValidation type="decimal" allowBlank="1" showInputMessage="1" showErrorMessage="1" sqref="C19:C21" xr:uid="{DC7DF0F4-BEBD-41D2-BBE5-F3940392AC38}">
      <formula1>0</formula1>
      <formula2>1000</formula2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D1CE62F-599D-460E-8C03-66CB42F707D5}">
          <x14:formula1>
            <xm:f>Listados!$D$3:$D$4</xm:f>
          </x14:formula1>
          <xm:sqref>C33</xm:sqref>
        </x14:dataValidation>
        <x14:dataValidation type="list" allowBlank="1" showInputMessage="1" showErrorMessage="1" xr:uid="{CF235F88-E091-4156-B6BA-96257F3F8898}">
          <x14:formula1>
            <xm:f>Listados!$A$2:$A$10</xm:f>
          </x14:formula1>
          <xm:sqref>D38:D70 D76:D93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60643-3C40-4B7E-9D10-E0C3863DD3EA}">
  <dimension ref="A1:D10"/>
  <sheetViews>
    <sheetView workbookViewId="0">
      <selection activeCell="E9" sqref="E9"/>
    </sheetView>
  </sheetViews>
  <sheetFormatPr baseColWidth="10" defaultRowHeight="14.4" x14ac:dyDescent="0.3"/>
  <cols>
    <col min="1" max="1" width="26.88671875" bestFit="1" customWidth="1"/>
  </cols>
  <sheetData>
    <row r="1" spans="1:4" x14ac:dyDescent="0.3">
      <c r="A1" t="s">
        <v>6</v>
      </c>
      <c r="D1" t="s">
        <v>18</v>
      </c>
    </row>
    <row r="3" spans="1:4" x14ac:dyDescent="0.3">
      <c r="A3" t="s">
        <v>7</v>
      </c>
      <c r="B3">
        <v>0.1</v>
      </c>
      <c r="D3" t="s">
        <v>20</v>
      </c>
    </row>
    <row r="4" spans="1:4" x14ac:dyDescent="0.3">
      <c r="A4" t="s">
        <v>8</v>
      </c>
      <c r="B4">
        <v>0.25</v>
      </c>
      <c r="D4" t="s">
        <v>19</v>
      </c>
    </row>
    <row r="5" spans="1:4" x14ac:dyDescent="0.3">
      <c r="A5" t="s">
        <v>9</v>
      </c>
      <c r="B5">
        <v>0.5</v>
      </c>
    </row>
    <row r="6" spans="1:4" x14ac:dyDescent="0.3">
      <c r="A6" t="s">
        <v>10</v>
      </c>
      <c r="B6">
        <v>0.75</v>
      </c>
    </row>
    <row r="7" spans="1:4" x14ac:dyDescent="0.3">
      <c r="A7" t="s">
        <v>11</v>
      </c>
      <c r="B7">
        <v>1</v>
      </c>
    </row>
    <row r="8" spans="1:4" x14ac:dyDescent="0.3">
      <c r="A8" t="s">
        <v>12</v>
      </c>
      <c r="B8">
        <v>1.5</v>
      </c>
    </row>
    <row r="9" spans="1:4" x14ac:dyDescent="0.3">
      <c r="A9" t="s">
        <v>13</v>
      </c>
      <c r="B9">
        <v>2</v>
      </c>
    </row>
    <row r="10" spans="1:4" x14ac:dyDescent="0.3">
      <c r="A10" t="s">
        <v>17</v>
      </c>
      <c r="B10">
        <v>2.5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Baremacion_Alumno</vt:lpstr>
      <vt:lpstr>Listados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Tesa Jarne</dc:creator>
  <cp:lastModifiedBy>Oscar Tesa Jarne</cp:lastModifiedBy>
  <cp:lastPrinted>2021-07-28T08:18:30Z</cp:lastPrinted>
  <dcterms:created xsi:type="dcterms:W3CDTF">2021-07-27T08:18:31Z</dcterms:created>
  <dcterms:modified xsi:type="dcterms:W3CDTF">2021-07-28T08:58:40Z</dcterms:modified>
</cp:coreProperties>
</file>